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770" windowWidth="20115" windowHeight="6375" firstSheet="1" activeTab="16"/>
  </bookViews>
  <sheets>
    <sheet name="Январь" sheetId="53" r:id="rId1"/>
    <sheet name="Февраль" sheetId="54" r:id="rId2"/>
    <sheet name="Март" sheetId="55" r:id="rId3"/>
    <sheet name="1 квартал" sheetId="56" r:id="rId4"/>
    <sheet name="Апрель" sheetId="57" r:id="rId5"/>
    <sheet name="Май" sheetId="58" r:id="rId6"/>
    <sheet name="Июнь" sheetId="59" r:id="rId7"/>
    <sheet name="2 квартал" sheetId="60" r:id="rId8"/>
    <sheet name="Июль" sheetId="61" r:id="rId9"/>
    <sheet name="Август" sheetId="62" r:id="rId10"/>
    <sheet name="Сентябрь" sheetId="63" r:id="rId11"/>
    <sheet name="3 квартал" sheetId="64" r:id="rId12"/>
    <sheet name="Октябрь" sheetId="65" r:id="rId13"/>
    <sheet name="Ноябрь" sheetId="66" r:id="rId14"/>
    <sheet name="Декабрь" sheetId="67" r:id="rId15"/>
    <sheet name="4 квартал" sheetId="68" r:id="rId16"/>
    <sheet name="2017" sheetId="69" r:id="rId17"/>
    <sheet name="свод ежемесячный" sheetId="15" state="hidden" r:id="rId18"/>
  </sheets>
  <calcPr calcId="145621" refMode="R1C1"/>
</workbook>
</file>

<file path=xl/calcChain.xml><?xml version="1.0" encoding="utf-8"?>
<calcChain xmlns="http://schemas.openxmlformats.org/spreadsheetml/2006/main">
  <c r="H17" i="56" l="1"/>
  <c r="G17" i="56"/>
  <c r="F17" i="56"/>
  <c r="E17" i="56"/>
  <c r="D17" i="56"/>
  <c r="C17" i="56"/>
  <c r="H16" i="56"/>
  <c r="G16" i="56"/>
  <c r="F16" i="56"/>
  <c r="E16" i="56"/>
  <c r="D16" i="56"/>
  <c r="C16" i="56"/>
  <c r="H15" i="56"/>
  <c r="G15" i="56"/>
  <c r="F15" i="56"/>
  <c r="E15" i="56"/>
  <c r="D15" i="56"/>
  <c r="C15" i="56"/>
  <c r="H14" i="56"/>
  <c r="G14" i="56"/>
  <c r="F14" i="56"/>
  <c r="E14" i="56"/>
  <c r="D14" i="56"/>
  <c r="C14" i="56"/>
  <c r="H13" i="56"/>
  <c r="G13" i="56"/>
  <c r="F13" i="56"/>
  <c r="E13" i="56"/>
  <c r="D13" i="56"/>
  <c r="C13" i="56"/>
  <c r="H12" i="56"/>
  <c r="G12" i="56"/>
  <c r="F12" i="56"/>
  <c r="E12" i="56"/>
  <c r="D12" i="56"/>
  <c r="C12" i="56"/>
  <c r="H11" i="56"/>
  <c r="G11" i="56"/>
  <c r="F11" i="56"/>
  <c r="E11" i="56"/>
  <c r="D11" i="56"/>
  <c r="C11" i="56"/>
  <c r="H10" i="56"/>
  <c r="G10" i="56"/>
  <c r="F10" i="56"/>
  <c r="E10" i="56"/>
  <c r="D10" i="56"/>
  <c r="C10" i="56"/>
  <c r="H9" i="56"/>
  <c r="G9" i="56"/>
  <c r="G7" i="56" s="1"/>
  <c r="F9" i="56"/>
  <c r="F7" i="56" s="1"/>
  <c r="E9" i="56"/>
  <c r="D9" i="56"/>
  <c r="C9" i="56"/>
  <c r="C7" i="56" s="1"/>
  <c r="H8" i="56"/>
  <c r="G8" i="56"/>
  <c r="F8" i="56"/>
  <c r="E8" i="56"/>
  <c r="E7" i="56" s="1"/>
  <c r="D8" i="56"/>
  <c r="C8" i="56"/>
  <c r="B17" i="56"/>
  <c r="B16" i="56"/>
  <c r="B15" i="56"/>
  <c r="B14" i="56"/>
  <c r="B13" i="56"/>
  <c r="B12" i="56"/>
  <c r="B11" i="56"/>
  <c r="B10" i="56"/>
  <c r="B9" i="56"/>
  <c r="B8" i="56"/>
  <c r="H7" i="56"/>
  <c r="D7" i="56"/>
  <c r="B7" i="56" l="1"/>
  <c r="H5" i="55"/>
  <c r="G5" i="55"/>
  <c r="F5" i="55"/>
  <c r="D5" i="55"/>
  <c r="C5" i="55"/>
  <c r="B5" i="55"/>
  <c r="E5" i="55"/>
  <c r="H5" i="54" l="1"/>
  <c r="G5" i="54"/>
  <c r="F5" i="54"/>
  <c r="E5" i="54"/>
  <c r="D5" i="54"/>
  <c r="C5" i="54"/>
  <c r="B5" i="54"/>
  <c r="B5" i="53" l="1"/>
  <c r="H5" i="53"/>
  <c r="E5" i="53"/>
  <c r="C5" i="53"/>
  <c r="G5" i="53"/>
  <c r="D5" i="53" l="1"/>
  <c r="F5" i="53"/>
  <c r="G78" i="15"/>
  <c r="G79" i="15"/>
  <c r="G80" i="15"/>
  <c r="G81" i="15"/>
  <c r="G82" i="15"/>
  <c r="G83" i="15"/>
  <c r="G84" i="15"/>
  <c r="G77" i="15"/>
  <c r="D85" i="15"/>
  <c r="F85" i="15"/>
  <c r="G85" i="15" l="1"/>
  <c r="H85" i="15"/>
  <c r="L85" i="15"/>
  <c r="N85" i="15"/>
  <c r="J85" i="15"/>
  <c r="G63" i="15"/>
  <c r="D12" i="15" l="1"/>
  <c r="E12" i="15" s="1"/>
  <c r="D16" i="15"/>
  <c r="E16" i="15" s="1"/>
  <c r="F12" i="15"/>
  <c r="G12" i="15" s="1"/>
  <c r="F16" i="15"/>
  <c r="G16" i="15" s="1"/>
  <c r="H13" i="15"/>
  <c r="I13" i="15" s="1"/>
  <c r="H17" i="15"/>
  <c r="I17" i="15" s="1"/>
  <c r="J13" i="15"/>
  <c r="K13" i="15" s="1"/>
  <c r="J17" i="15"/>
  <c r="K17" i="15" s="1"/>
  <c r="L12" i="15"/>
  <c r="M12" i="15" s="1"/>
  <c r="L16" i="15"/>
  <c r="M16" i="15" s="1"/>
  <c r="N12" i="15"/>
  <c r="O12" i="15" s="1"/>
  <c r="N16" i="15"/>
  <c r="O16" i="15" s="1"/>
  <c r="B11" i="15"/>
  <c r="B18" i="15"/>
  <c r="C18" i="15" s="1"/>
  <c r="B14" i="15"/>
  <c r="C14" i="15" s="1"/>
  <c r="B15" i="15"/>
  <c r="C15" i="15" s="1"/>
  <c r="D11" i="15"/>
  <c r="D14" i="15"/>
  <c r="E14" i="15" s="1"/>
  <c r="D18" i="15"/>
  <c r="E18" i="15" s="1"/>
  <c r="F14" i="15"/>
  <c r="G14" i="15" s="1"/>
  <c r="F18" i="15"/>
  <c r="G18" i="15" s="1"/>
  <c r="H15" i="15"/>
  <c r="I15" i="15" s="1"/>
  <c r="J11" i="15"/>
  <c r="J15" i="15"/>
  <c r="K15" i="15" s="1"/>
  <c r="L11" i="15"/>
  <c r="L14" i="15"/>
  <c r="M14" i="15" s="1"/>
  <c r="L18" i="15"/>
  <c r="M18" i="15" s="1"/>
  <c r="N14" i="15"/>
  <c r="O14" i="15" s="1"/>
  <c r="N18" i="15"/>
  <c r="O18" i="15" s="1"/>
  <c r="B16" i="15"/>
  <c r="C16" i="15" s="1"/>
  <c r="B12" i="15"/>
  <c r="C12" i="15" s="1"/>
  <c r="J18" i="15"/>
  <c r="K18" i="15" s="1"/>
  <c r="L17" i="15"/>
  <c r="M17" i="15" s="1"/>
  <c r="D17" i="15"/>
  <c r="E17" i="15" s="1"/>
  <c r="J16" i="15"/>
  <c r="K16" i="15" s="1"/>
  <c r="L15" i="15"/>
  <c r="M15" i="15" s="1"/>
  <c r="D15" i="15"/>
  <c r="E15" i="15" s="1"/>
  <c r="J14" i="15"/>
  <c r="K14" i="15" s="1"/>
  <c r="B17" i="15"/>
  <c r="C17" i="15" s="1"/>
  <c r="B13" i="15"/>
  <c r="C13" i="15" s="1"/>
  <c r="H18" i="15"/>
  <c r="I18" i="15" s="1"/>
  <c r="N17" i="15"/>
  <c r="O17" i="15" s="1"/>
  <c r="F17" i="15"/>
  <c r="G17" i="15" s="1"/>
  <c r="H16" i="15"/>
  <c r="I16" i="15" s="1"/>
  <c r="N15" i="15"/>
  <c r="O15" i="15" s="1"/>
  <c r="F15" i="15"/>
  <c r="G15" i="15" s="1"/>
  <c r="H14" i="15"/>
  <c r="I14" i="15" s="1"/>
  <c r="N13" i="15"/>
  <c r="O13" i="15" s="1"/>
  <c r="F13" i="15"/>
  <c r="G13" i="15" s="1"/>
  <c r="H12" i="15"/>
  <c r="I12" i="15" s="1"/>
  <c r="N11" i="15"/>
  <c r="F11" i="15"/>
  <c r="J12" i="15"/>
  <c r="K12" i="15" s="1"/>
  <c r="L13" i="15"/>
  <c r="M13" i="15" s="1"/>
  <c r="D13" i="15"/>
  <c r="E13" i="15" s="1"/>
  <c r="H11" i="15"/>
  <c r="D35" i="15" l="1"/>
  <c r="E35" i="15" s="1"/>
  <c r="L35" i="15"/>
  <c r="M35" i="15" s="1"/>
  <c r="K34" i="15"/>
  <c r="I34" i="15"/>
  <c r="F35" i="15"/>
  <c r="G35" i="15" s="1"/>
  <c r="F57" i="15" s="1"/>
  <c r="N35" i="15"/>
  <c r="O35" i="15" s="1"/>
  <c r="H36" i="15"/>
  <c r="I36" i="15" s="1"/>
  <c r="F37" i="15"/>
  <c r="G37" i="15" s="1"/>
  <c r="F59" i="15" s="1"/>
  <c r="N37" i="15"/>
  <c r="O37" i="15" s="1"/>
  <c r="H38" i="15"/>
  <c r="I38" i="15" s="1"/>
  <c r="F39" i="15"/>
  <c r="G39" i="15" s="1"/>
  <c r="F61" i="15" s="1"/>
  <c r="O39" i="15"/>
  <c r="H40" i="15"/>
  <c r="I40" i="15" s="1"/>
  <c r="J36" i="15"/>
  <c r="K36" i="15" s="1"/>
  <c r="D37" i="15"/>
  <c r="E37" i="15" s="1"/>
  <c r="L37" i="15"/>
  <c r="M37" i="15" s="1"/>
  <c r="J38" i="15"/>
  <c r="K38" i="15" s="1"/>
  <c r="D39" i="15"/>
  <c r="E39" i="15" s="1"/>
  <c r="L39" i="15"/>
  <c r="M39" i="15" s="1"/>
  <c r="J40" i="15"/>
  <c r="K40" i="15" s="1"/>
  <c r="N36" i="15"/>
  <c r="O36" i="15" s="1"/>
  <c r="L40" i="15"/>
  <c r="D40" i="15"/>
  <c r="E40" i="15" s="1"/>
  <c r="B37" i="15"/>
  <c r="C37" i="15" s="1"/>
  <c r="B40" i="15"/>
  <c r="C40" i="15" s="1"/>
  <c r="L38" i="15"/>
  <c r="M38" i="15" s="1"/>
  <c r="H39" i="15"/>
  <c r="I39" i="15" s="1"/>
  <c r="H35" i="15"/>
  <c r="I35" i="15" s="1"/>
  <c r="O62" i="15"/>
  <c r="C57" i="15"/>
  <c r="C79" i="15" s="1"/>
  <c r="C60" i="15"/>
  <c r="C82" i="15" s="1"/>
  <c r="M58" i="15"/>
  <c r="M80" i="15" s="1"/>
  <c r="K59" i="15"/>
  <c r="K81" i="15" s="1"/>
  <c r="O60" i="15"/>
  <c r="O82" i="15" s="1"/>
  <c r="C61" i="15"/>
  <c r="C83" i="15" s="1"/>
  <c r="C56" i="15"/>
  <c r="C78" i="15" s="1"/>
  <c r="I59" i="15"/>
  <c r="I81" i="15" s="1"/>
  <c r="E58" i="15"/>
  <c r="E80" i="15" s="1"/>
  <c r="O56" i="15"/>
  <c r="O78" i="15" s="1"/>
  <c r="M56" i="15"/>
  <c r="M78" i="15" s="1"/>
  <c r="K61" i="15"/>
  <c r="K83" i="15" s="1"/>
  <c r="K57" i="15"/>
  <c r="K79" i="15" s="1"/>
  <c r="E60" i="15"/>
  <c r="E82" i="15" s="1"/>
  <c r="E56" i="15"/>
  <c r="E78" i="15" s="1"/>
  <c r="B36" i="15"/>
  <c r="C36" i="15" s="1"/>
  <c r="D34" i="15"/>
  <c r="E34" i="15" s="1"/>
  <c r="F38" i="15"/>
  <c r="G38" i="15" s="1"/>
  <c r="F60" i="15" s="1"/>
  <c r="D38" i="15"/>
  <c r="E38" i="15" s="1"/>
  <c r="J39" i="15"/>
  <c r="K39" i="15" s="1"/>
  <c r="J61" i="15" s="1"/>
  <c r="B34" i="15"/>
  <c r="C34" i="15" s="1"/>
  <c r="F40" i="15"/>
  <c r="G40" i="15" s="1"/>
  <c r="F62" i="15" s="1"/>
  <c r="K35" i="15"/>
  <c r="L34" i="15"/>
  <c r="M34" i="15" s="1"/>
  <c r="L33" i="15"/>
  <c r="D36" i="15"/>
  <c r="E36" i="15" s="1"/>
  <c r="B35" i="15"/>
  <c r="C35" i="15" s="1"/>
  <c r="B57" i="15" s="1"/>
  <c r="B38" i="15"/>
  <c r="C38" i="15" s="1"/>
  <c r="F36" i="15"/>
  <c r="G36" i="15" s="1"/>
  <c r="F58" i="15" s="1"/>
  <c r="N34" i="15"/>
  <c r="O34" i="15" s="1"/>
  <c r="H37" i="15"/>
  <c r="I37" i="15" s="1"/>
  <c r="J37" i="15"/>
  <c r="K37" i="15" s="1"/>
  <c r="L36" i="15"/>
  <c r="M36" i="15" s="1"/>
  <c r="L58" i="15" s="1"/>
  <c r="N38" i="15"/>
  <c r="O38" i="15" s="1"/>
  <c r="M40" i="15"/>
  <c r="I11" i="15"/>
  <c r="I19" i="15" s="1"/>
  <c r="H19" i="15"/>
  <c r="G11" i="15"/>
  <c r="G19" i="15" s="1"/>
  <c r="F19" i="15"/>
  <c r="O11" i="15"/>
  <c r="O19" i="15" s="1"/>
  <c r="N19" i="15"/>
  <c r="M11" i="15"/>
  <c r="M19" i="15" s="1"/>
  <c r="L19" i="15"/>
  <c r="K11" i="15"/>
  <c r="K19" i="15" s="1"/>
  <c r="J19" i="15"/>
  <c r="E11" i="15"/>
  <c r="E19" i="15" s="1"/>
  <c r="D19" i="15"/>
  <c r="B19" i="15"/>
  <c r="C11" i="15"/>
  <c r="C19" i="15" s="1"/>
  <c r="B33" i="15"/>
  <c r="F33" i="15"/>
  <c r="D60" i="15" l="1"/>
  <c r="N60" i="15"/>
  <c r="J59" i="15"/>
  <c r="H59" i="15"/>
  <c r="B60" i="15"/>
  <c r="B56" i="15"/>
  <c r="N62" i="15"/>
  <c r="O84" i="15"/>
  <c r="M62" i="15"/>
  <c r="M84" i="15" s="1"/>
  <c r="E59" i="15"/>
  <c r="I61" i="15"/>
  <c r="K60" i="15"/>
  <c r="O57" i="15"/>
  <c r="M57" i="15"/>
  <c r="I62" i="15"/>
  <c r="I56" i="15"/>
  <c r="I78" i="15" s="1"/>
  <c r="C59" i="15"/>
  <c r="E62" i="15"/>
  <c r="I57" i="15"/>
  <c r="M60" i="15"/>
  <c r="O61" i="15"/>
  <c r="O83" i="15" s="1"/>
  <c r="O58" i="15"/>
  <c r="M61" i="15"/>
  <c r="K58" i="15"/>
  <c r="I58" i="15"/>
  <c r="O59" i="15"/>
  <c r="I60" i="15"/>
  <c r="K62" i="15"/>
  <c r="E61" i="15"/>
  <c r="K56" i="15"/>
  <c r="K78" i="15" s="1"/>
  <c r="E57" i="15"/>
  <c r="C62" i="15"/>
  <c r="D58" i="15"/>
  <c r="M59" i="15"/>
  <c r="C58" i="15"/>
  <c r="O41" i="15"/>
  <c r="N41" i="15"/>
  <c r="M33" i="15"/>
  <c r="M41" i="15" s="1"/>
  <c r="L41" i="15"/>
  <c r="K41" i="15"/>
  <c r="J41" i="15"/>
  <c r="I41" i="15"/>
  <c r="H41" i="15"/>
  <c r="G33" i="15"/>
  <c r="F41" i="15"/>
  <c r="E41" i="15"/>
  <c r="D41" i="15"/>
  <c r="C33" i="15"/>
  <c r="B41" i="15"/>
  <c r="L62" i="15" l="1"/>
  <c r="D57" i="15"/>
  <c r="E79" i="15"/>
  <c r="H58" i="15"/>
  <c r="I80" i="15"/>
  <c r="B58" i="15"/>
  <c r="C80" i="15"/>
  <c r="L59" i="15"/>
  <c r="M81" i="15"/>
  <c r="N58" i="15"/>
  <c r="O80" i="15"/>
  <c r="L60" i="15"/>
  <c r="M82" i="15"/>
  <c r="H57" i="15"/>
  <c r="I79" i="15"/>
  <c r="D62" i="15"/>
  <c r="E84" i="15"/>
  <c r="B59" i="15"/>
  <c r="C81" i="15"/>
  <c r="H62" i="15"/>
  <c r="I84" i="15"/>
  <c r="L57" i="15"/>
  <c r="M79" i="15"/>
  <c r="N57" i="15"/>
  <c r="O79" i="15"/>
  <c r="J60" i="15"/>
  <c r="K82" i="15"/>
  <c r="H61" i="15"/>
  <c r="I83" i="15"/>
  <c r="D59" i="15"/>
  <c r="E81" i="15"/>
  <c r="B62" i="15"/>
  <c r="C84" i="15"/>
  <c r="D61" i="15"/>
  <c r="E83" i="15"/>
  <c r="J62" i="15"/>
  <c r="K84" i="15"/>
  <c r="H60" i="15"/>
  <c r="I82" i="15"/>
  <c r="N59" i="15"/>
  <c r="N63" i="15" s="1"/>
  <c r="O81" i="15"/>
  <c r="J58" i="15"/>
  <c r="J63" i="15" s="1"/>
  <c r="K80" i="15"/>
  <c r="L61" i="15"/>
  <c r="M83" i="15"/>
  <c r="D63" i="15"/>
  <c r="C41" i="15"/>
  <c r="G41" i="15"/>
  <c r="F55" i="15"/>
  <c r="F63" i="15" s="1"/>
  <c r="L63" i="15" l="1"/>
  <c r="H63" i="15"/>
  <c r="I55" i="15"/>
  <c r="O55" i="15"/>
  <c r="E55" i="15"/>
  <c r="K55" i="15"/>
  <c r="M55" i="15"/>
  <c r="C55" i="15"/>
  <c r="M63" i="15" l="1"/>
  <c r="M77" i="15"/>
  <c r="M85" i="15" s="1"/>
  <c r="K63" i="15"/>
  <c r="K77" i="15"/>
  <c r="K85" i="15" s="1"/>
  <c r="E63" i="15"/>
  <c r="E77" i="15"/>
  <c r="E85" i="15" s="1"/>
  <c r="O63" i="15"/>
  <c r="O77" i="15"/>
  <c r="O85" i="15" s="1"/>
  <c r="I63" i="15"/>
  <c r="I77" i="15"/>
  <c r="I85" i="15" s="1"/>
  <c r="C63" i="15"/>
  <c r="B55" i="15"/>
  <c r="B63" i="15" s="1"/>
  <c r="B85" i="15" l="1"/>
  <c r="C77" i="15"/>
  <c r="C85" i="15" s="1"/>
</calcChain>
</file>

<file path=xl/sharedStrings.xml><?xml version="1.0" encoding="utf-8"?>
<sst xmlns="http://schemas.openxmlformats.org/spreadsheetml/2006/main" count="576" uniqueCount="78">
  <si>
    <t>Еженедельный отчёт по технологическим присоединениям</t>
  </si>
  <si>
    <t>Уровень напряжения</t>
  </si>
  <si>
    <t>Подано заявок</t>
  </si>
  <si>
    <t>Сведения о заключенных договорах технологического присоединения</t>
  </si>
  <si>
    <t>До 15 кВт 0,4 кВ</t>
  </si>
  <si>
    <t>До 670 кВт 0,4 кВ</t>
  </si>
  <si>
    <t>До 150 кВт 0,4 кВ</t>
  </si>
  <si>
    <t>Свыше 670 кВт 0,4 кВ</t>
  </si>
  <si>
    <t>До 15 кВт 6-10 кВ</t>
  </si>
  <si>
    <t>До 150 кВт 6-10 кВ</t>
  </si>
  <si>
    <t>До 670 кВт 6-10 кВ</t>
  </si>
  <si>
    <t>Свыше 670 кВт 6-10 кВ</t>
  </si>
  <si>
    <t>ИТОГО</t>
  </si>
  <si>
    <t>Приложение № 2</t>
  </si>
  <si>
    <t>к Приказу № 158 от 29.04.2013 г.</t>
  </si>
  <si>
    <t xml:space="preserve">Начальник Управления по </t>
  </si>
  <si>
    <t>технологическим присоединениям</t>
  </si>
  <si>
    <t>С.А. Дёминов</t>
  </si>
  <si>
    <t xml:space="preserve">Исп. Федорова Е.В. </t>
  </si>
  <si>
    <t>с начала года</t>
  </si>
  <si>
    <t>Количество заявок</t>
  </si>
  <si>
    <t>Заявленная мощность</t>
  </si>
  <si>
    <t>Количество договоров</t>
  </si>
  <si>
    <t>Мощность</t>
  </si>
  <si>
    <t>Аннулировано заявок</t>
  </si>
  <si>
    <t>Выдано Актов ТП</t>
  </si>
  <si>
    <t>Количество актов</t>
  </si>
  <si>
    <t>Подано заявок на технологическое присоединение</t>
  </si>
  <si>
    <t>Аннулированные заявки</t>
  </si>
  <si>
    <t>Кол-во заявок (шт.)</t>
  </si>
  <si>
    <t>Заявленная мощность, кВт.</t>
  </si>
  <si>
    <t>Количество (шт.)</t>
  </si>
  <si>
    <t>Мощность (кВт)</t>
  </si>
  <si>
    <t>* информация приведена по всем заявкам и договорам на технологическое присоединение по уровням напряжения 0,4 - 35 кВ</t>
  </si>
  <si>
    <t>январь</t>
  </si>
  <si>
    <t>январь 2014 года</t>
  </si>
  <si>
    <t>за месяц</t>
  </si>
  <si>
    <t>февраль 2014 года</t>
  </si>
  <si>
    <t>ИЭС</t>
  </si>
  <si>
    <t>АЭС</t>
  </si>
  <si>
    <t>ЧЭС</t>
  </si>
  <si>
    <t>СЭС</t>
  </si>
  <si>
    <t>НЭС</t>
  </si>
  <si>
    <t>ТЭС</t>
  </si>
  <si>
    <t>УКЭС</t>
  </si>
  <si>
    <t>МЧЭС</t>
  </si>
  <si>
    <t>УОЭС</t>
  </si>
  <si>
    <t>КЭС</t>
  </si>
  <si>
    <t>Ежемесячный отчёт по технологическим присоединениям</t>
  </si>
  <si>
    <t>март 2014 года</t>
  </si>
  <si>
    <t>апрель 2014 года</t>
  </si>
  <si>
    <t>15,05,2014</t>
  </si>
  <si>
    <t>Сведения о заключенных актах ТП</t>
  </si>
  <si>
    <t>Сведения о заключенных договоров на ТП</t>
  </si>
  <si>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</si>
  <si>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2017 год</t>
  </si>
  <si>
    <t>февраль</t>
  </si>
  <si>
    <t>март</t>
  </si>
  <si>
    <t>1 КВАРТАЛ 2017г</t>
  </si>
  <si>
    <t>1 квартал</t>
  </si>
  <si>
    <t>апрель</t>
  </si>
  <si>
    <t>Сведения о заключенных договорах на ТП</t>
  </si>
  <si>
    <t>май</t>
  </si>
  <si>
    <t>июнь</t>
  </si>
  <si>
    <t>2 КВАРТАЛ 2017г</t>
  </si>
  <si>
    <t xml:space="preserve">2 квартал </t>
  </si>
  <si>
    <t>июль</t>
  </si>
  <si>
    <t>август</t>
  </si>
  <si>
    <t>сентябрь</t>
  </si>
  <si>
    <t>3 КВАРТАЛ 2017г</t>
  </si>
  <si>
    <t xml:space="preserve">3 квартал </t>
  </si>
  <si>
    <t>октябрь</t>
  </si>
  <si>
    <t>ноябрь</t>
  </si>
  <si>
    <t>декабрь</t>
  </si>
  <si>
    <t>4 КВАРТАЛ 2017г</t>
  </si>
  <si>
    <t xml:space="preserve">4 квартал </t>
  </si>
  <si>
    <t xml:space="preserve"> 2017г.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</si>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</sst>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0" xfId="0" applyNumberFormat="1" applyFont="1"/>
    <xf numFmtId="0" fontId="5" fillId="0" borderId="0" xfId="0" applyNumberFormat="1" applyFont="1" applyAlignment="1">
      <alignment horizontal="right"/>
    </xf>
    <xf numFmtId="0" fontId="0" fillId="0" borderId="1" xfId="0" applyNumberFormat="1" applyFont="1" applyBorder="1"/>
    <xf numFmtId="14" fontId="5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horizontal="center" vertical="center"/>
    </xf>
    <xf numFmtId="3" fontId="9" fillId="0" borderId="0" xfId="3" applyNumberFormat="1" applyFont="1" applyFill="1" applyAlignment="1">
      <alignment horizontal="left"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/>
    </xf>
    <xf numFmtId="164" fontId="9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0" fontId="11" fillId="0" borderId="0" xfId="3" applyFont="1"/>
    <xf numFmtId="0" fontId="11" fillId="0" borderId="0" xfId="3" applyFont="1" applyFill="1"/>
    <xf numFmtId="3" fontId="11" fillId="0" borderId="0" xfId="3" applyNumberFormat="1" applyFont="1" applyFill="1" applyAlignment="1">
      <alignment horizontal="center" vertical="center"/>
    </xf>
    <xf numFmtId="164" fontId="11" fillId="0" borderId="0" xfId="3" applyNumberFormat="1" applyFont="1" applyFill="1" applyAlignment="1">
      <alignment horizontal="center" vertical="center"/>
    </xf>
    <xf numFmtId="0" fontId="11" fillId="0" borderId="1" xfId="3" applyFont="1" applyFill="1" applyBorder="1"/>
    <xf numFmtId="0" fontId="11" fillId="0" borderId="0" xfId="3" applyFont="1" applyFill="1" applyBorder="1"/>
    <xf numFmtId="0" fontId="11" fillId="0" borderId="0" xfId="3" applyFont="1" applyFill="1" applyAlignment="1">
      <alignment horizontal="left"/>
    </xf>
    <xf numFmtId="3" fontId="8" fillId="0" borderId="1" xfId="4" applyNumberFormat="1" applyFont="1" applyFill="1" applyBorder="1" applyAlignment="1">
      <alignment horizontal="center" vertical="center"/>
    </xf>
    <xf numFmtId="4" fontId="8" fillId="0" borderId="1" xfId="4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/>
    <xf numFmtId="0" fontId="14" fillId="0" borderId="1" xfId="3" applyFont="1" applyFill="1" applyBorder="1"/>
    <xf numFmtId="0" fontId="12" fillId="0" borderId="0" xfId="7"/>
    <xf numFmtId="0" fontId="11" fillId="0" borderId="0" xfId="7" applyFont="1" applyFill="1"/>
    <xf numFmtId="3" fontId="11" fillId="0" borderId="0" xfId="7" applyNumberFormat="1" applyFont="1" applyFill="1" applyAlignment="1">
      <alignment horizontal="center" vertical="center"/>
    </xf>
    <xf numFmtId="164" fontId="11" fillId="0" borderId="0" xfId="7" applyNumberFormat="1" applyFont="1" applyFill="1" applyAlignment="1">
      <alignment horizontal="center" vertical="center"/>
    </xf>
    <xf numFmtId="0" fontId="11" fillId="0" borderId="1" xfId="7" applyFont="1" applyFill="1" applyBorder="1"/>
    <xf numFmtId="0" fontId="13" fillId="0" borderId="1" xfId="7" applyFont="1" applyFill="1" applyBorder="1"/>
    <xf numFmtId="3" fontId="7" fillId="0" borderId="1" xfId="7" applyNumberFormat="1" applyFont="1" applyFill="1" applyBorder="1" applyAlignment="1">
      <alignment horizontal="center" vertical="center" wrapText="1"/>
    </xf>
    <xf numFmtId="164" fontId="7" fillId="0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/>
    <xf numFmtId="3" fontId="8" fillId="0" borderId="1" xfId="8" applyNumberFormat="1" applyFont="1" applyFill="1" applyBorder="1" applyAlignment="1">
      <alignment horizontal="center" vertical="center"/>
    </xf>
    <xf numFmtId="4" fontId="8" fillId="0" borderId="1" xfId="8" applyNumberFormat="1" applyFont="1" applyFill="1" applyBorder="1" applyAlignment="1">
      <alignment horizontal="center" vertical="center"/>
    </xf>
    <xf numFmtId="3" fontId="7" fillId="0" borderId="1" xfId="8" applyNumberFormat="1" applyFont="1" applyFill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center" vertical="center"/>
    </xf>
    <xf numFmtId="0" fontId="11" fillId="0" borderId="0" xfId="7" applyFont="1" applyFill="1" applyBorder="1"/>
    <xf numFmtId="3" fontId="9" fillId="0" borderId="0" xfId="7" applyNumberFormat="1" applyFont="1" applyFill="1" applyBorder="1" applyAlignment="1">
      <alignment horizontal="center" vertical="center"/>
    </xf>
    <xf numFmtId="164" fontId="9" fillId="0" borderId="0" xfId="7" applyNumberFormat="1" applyFont="1" applyFill="1" applyBorder="1" applyAlignment="1">
      <alignment horizontal="center" vertical="center"/>
    </xf>
    <xf numFmtId="3" fontId="9" fillId="0" borderId="0" xfId="7" applyNumberFormat="1" applyFont="1" applyFill="1" applyAlignment="1">
      <alignment horizontal="center" vertical="center"/>
    </xf>
    <xf numFmtId="164" fontId="9" fillId="0" borderId="0" xfId="7" applyNumberFormat="1" applyFont="1" applyFill="1" applyAlignment="1">
      <alignment horizontal="center" vertical="center"/>
    </xf>
    <xf numFmtId="3" fontId="9" fillId="0" borderId="0" xfId="7" applyNumberFormat="1" applyFont="1" applyFill="1" applyAlignment="1">
      <alignment horizontal="left" vertical="center"/>
    </xf>
    <xf numFmtId="0" fontId="12" fillId="2" borderId="0" xfId="7" applyFill="1"/>
    <xf numFmtId="0" fontId="15" fillId="2" borderId="0" xfId="7" applyFont="1" applyFill="1" applyAlignment="1">
      <alignment horizontal="center"/>
    </xf>
    <xf numFmtId="0" fontId="16" fillId="2" borderId="0" xfId="7" applyFont="1" applyFill="1"/>
    <xf numFmtId="0" fontId="16" fillId="2" borderId="1" xfId="7" applyFont="1" applyFill="1" applyBorder="1"/>
    <xf numFmtId="0" fontId="13" fillId="2" borderId="1" xfId="7" applyFont="1" applyFill="1" applyBorder="1"/>
    <xf numFmtId="3" fontId="7" fillId="2" borderId="1" xfId="7" applyNumberFormat="1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>
      <alignment horizontal="center" vertical="center" wrapText="1"/>
    </xf>
    <xf numFmtId="0" fontId="14" fillId="2" borderId="1" xfId="7" applyFont="1" applyFill="1" applyBorder="1"/>
    <xf numFmtId="3" fontId="8" fillId="2" borderId="1" xfId="8" applyNumberFormat="1" applyFont="1" applyFill="1" applyBorder="1" applyAlignment="1">
      <alignment horizontal="center" vertical="center"/>
    </xf>
    <xf numFmtId="4" fontId="8" fillId="2" borderId="1" xfId="8" applyNumberFormat="1" applyFont="1" applyFill="1" applyBorder="1" applyAlignment="1">
      <alignment horizontal="center" vertical="center"/>
    </xf>
    <xf numFmtId="3" fontId="7" fillId="2" borderId="1" xfId="8" applyNumberFormat="1" applyFont="1" applyFill="1" applyBorder="1" applyAlignment="1">
      <alignment horizontal="center" vertical="center"/>
    </xf>
    <xf numFmtId="4" fontId="7" fillId="2" borderId="1" xfId="8" applyNumberFormat="1" applyFont="1" applyFill="1" applyBorder="1" applyAlignment="1">
      <alignment horizontal="center" vertical="center"/>
    </xf>
    <xf numFmtId="0" fontId="11" fillId="0" borderId="0" xfId="7" applyFont="1" applyFill="1" applyAlignment="1">
      <alignment horizontal="left"/>
    </xf>
    <xf numFmtId="0" fontId="15" fillId="2" borderId="0" xfId="7" applyFont="1" applyFill="1" applyAlignment="1">
      <alignment horizontal="center"/>
    </xf>
    <xf numFmtId="3" fontId="7" fillId="2" borderId="1" xfId="7" applyNumberFormat="1" applyFont="1" applyFill="1" applyBorder="1" applyAlignment="1">
      <alignment horizontal="center" vertical="center" wrapText="1"/>
    </xf>
    <xf numFmtId="0" fontId="11" fillId="2" borderId="1" xfId="7" applyFont="1" applyFill="1" applyBorder="1"/>
    <xf numFmtId="0" fontId="15" fillId="2" borderId="1" xfId="7" applyFont="1" applyFill="1" applyBorder="1"/>
    <xf numFmtId="0" fontId="8" fillId="2" borderId="1" xfId="7" applyFont="1" applyFill="1" applyBorder="1"/>
    <xf numFmtId="0" fontId="11" fillId="2" borderId="0" xfId="7" applyFont="1" applyFill="1"/>
    <xf numFmtId="0" fontId="15" fillId="2" borderId="0" xfId="7" applyFont="1" applyFill="1" applyAlignment="1">
      <alignment horizontal="center"/>
    </xf>
    <xf numFmtId="3" fontId="7" fillId="2" borderId="1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center"/>
    </xf>
    <xf numFmtId="3" fontId="7" fillId="2" borderId="1" xfId="7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0" xfId="3" applyNumberFormat="1" applyFont="1" applyFill="1" applyBorder="1" applyAlignment="1">
      <alignment horizontal="center" vertical="center" wrapText="1"/>
    </xf>
    <xf numFmtId="3" fontId="7" fillId="0" borderId="11" xfId="3" applyNumberFormat="1" applyFont="1" applyFill="1" applyBorder="1" applyAlignment="1">
      <alignment horizontal="center" vertical="center" wrapText="1"/>
    </xf>
    <xf numFmtId="0" fontId="11" fillId="0" borderId="0" xfId="7" applyFont="1" applyFill="1" applyAlignment="1">
      <alignment horizontal="center" wrapText="1"/>
    </xf>
    <xf numFmtId="0" fontId="7" fillId="0" borderId="1" xfId="7" applyFont="1" applyFill="1" applyBorder="1" applyAlignment="1">
      <alignment horizontal="center" vertical="center" wrapText="1"/>
    </xf>
    <xf numFmtId="3" fontId="7" fillId="0" borderId="10" xfId="7" applyNumberFormat="1" applyFont="1" applyFill="1" applyBorder="1" applyAlignment="1">
      <alignment horizontal="center" vertical="center" wrapText="1"/>
    </xf>
    <xf numFmtId="3" fontId="7" fillId="0" borderId="11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center"/>
    </xf>
    <xf numFmtId="0" fontId="11" fillId="2" borderId="0" xfId="7" applyFont="1" applyFill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3" fontId="7" fillId="2" borderId="1" xfId="7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17" fillId="3" borderId="1" xfId="7" applyFont="1" applyFill="1" applyBorder="1"/>
    <xf numFmtId="3" fontId="8" fillId="3" borderId="1" xfId="8" applyNumberFormat="1" applyFont="1" applyFill="1" applyBorder="1" applyAlignment="1">
      <alignment horizontal="center" vertical="center"/>
    </xf>
    <xf numFmtId="4" fontId="8" fillId="3" borderId="1" xfId="8" applyNumberFormat="1" applyFont="1" applyFill="1" applyBorder="1" applyAlignment="1">
      <alignment horizontal="center" vertical="center"/>
    </xf>
    <xf numFmtId="164" fontId="8" fillId="3" borderId="1" xfId="8" applyNumberFormat="1" applyFont="1" applyFill="1" applyBorder="1" applyAlignment="1">
      <alignment horizontal="center" vertical="center"/>
    </xf>
    <xf numFmtId="0" fontId="17" fillId="0" borderId="1" xfId="7" applyFont="1" applyFill="1" applyBorder="1"/>
    <xf numFmtId="0" fontId="8" fillId="4" borderId="1" xfId="7" applyFont="1" applyFill="1" applyBorder="1"/>
    <xf numFmtId="3" fontId="8" fillId="4" borderId="1" xfId="8" applyNumberFormat="1" applyFont="1" applyFill="1" applyBorder="1" applyAlignment="1">
      <alignment horizontal="center" vertical="center"/>
    </xf>
    <xf numFmtId="4" fontId="8" fillId="4" borderId="1" xfId="8" applyNumberFormat="1" applyFont="1" applyFill="1" applyBorder="1" applyAlignment="1">
      <alignment horizontal="center" vertical="center"/>
    </xf>
    <xf numFmtId="0" fontId="12" fillId="4" borderId="0" xfId="7" applyFill="1"/>
    <xf numFmtId="0" fontId="7" fillId="2" borderId="12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3" fontId="7" fillId="2" borderId="10" xfId="7" applyNumberFormat="1" applyFont="1" applyFill="1" applyBorder="1" applyAlignment="1">
      <alignment horizontal="center" vertical="center" wrapText="1"/>
    </xf>
    <xf numFmtId="3" fontId="7" fillId="2" borderId="11" xfId="7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3"/>
    <cellStyle name="Обычный 3 2" xfId="5"/>
    <cellStyle name="Обычный 4" xfId="7"/>
    <cellStyle name="Финансовый 2" xfId="2"/>
    <cellStyle name="Финансовый 3" xfId="4"/>
    <cellStyle name="Финансовый 3 2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80" zoomScaleNormal="80" workbookViewId="0">
      <selection activeCell="H16" sqref="H16"/>
    </sheetView>
  </sheetViews>
  <sheetFormatPr defaultColWidth="10.28515625" defaultRowHeight="15.75" x14ac:dyDescent="0.25"/>
  <cols>
    <col min="1" max="1" width="10.28515625" style="30"/>
    <col min="2" max="5" width="17.140625" style="30" customWidth="1"/>
    <col min="6" max="6" width="19.140625" style="30" customWidth="1"/>
    <col min="7" max="8" width="17.140625" style="30" customWidth="1"/>
    <col min="9" max="16384" width="10.28515625" style="30"/>
  </cols>
  <sheetData>
    <row r="1" spans="1:8" ht="54" customHeight="1" x14ac:dyDescent="0.25">
      <c r="A1" s="84" t="s">
        <v>54</v>
      </c>
      <c r="B1" s="84"/>
      <c r="C1" s="84"/>
      <c r="D1" s="84"/>
      <c r="E1" s="84"/>
      <c r="F1" s="84"/>
      <c r="G1" s="84"/>
      <c r="H1" s="84"/>
    </row>
    <row r="2" spans="1:8" ht="24.95" customHeight="1" x14ac:dyDescent="0.25">
      <c r="A2" s="31"/>
      <c r="B2" s="32"/>
      <c r="C2" s="33"/>
      <c r="D2" s="32"/>
      <c r="E2" s="33"/>
      <c r="F2" s="32"/>
      <c r="G2" s="32"/>
      <c r="H2" s="33"/>
    </row>
    <row r="3" spans="1:8" ht="33.75" customHeight="1" x14ac:dyDescent="0.25">
      <c r="A3" s="34"/>
      <c r="B3" s="85" t="s">
        <v>27</v>
      </c>
      <c r="C3" s="85"/>
      <c r="D3" s="85" t="s">
        <v>52</v>
      </c>
      <c r="E3" s="85"/>
      <c r="F3" s="86" t="s">
        <v>28</v>
      </c>
      <c r="G3" s="85" t="s">
        <v>53</v>
      </c>
      <c r="H3" s="85"/>
    </row>
    <row r="4" spans="1:8" ht="34.5" customHeight="1" x14ac:dyDescent="0.25">
      <c r="A4" s="40" t="s">
        <v>55</v>
      </c>
      <c r="B4" s="39" t="s">
        <v>29</v>
      </c>
      <c r="C4" s="26" t="s">
        <v>30</v>
      </c>
      <c r="D4" s="39" t="s">
        <v>31</v>
      </c>
      <c r="E4" s="26" t="s">
        <v>32</v>
      </c>
      <c r="F4" s="87"/>
      <c r="G4" s="39" t="s">
        <v>31</v>
      </c>
      <c r="H4" s="26" t="s">
        <v>32</v>
      </c>
    </row>
    <row r="5" spans="1:8" ht="24.95" customHeight="1" x14ac:dyDescent="0.25">
      <c r="A5" s="41" t="s">
        <v>34</v>
      </c>
      <c r="B5" s="37">
        <f>SUM(B6:B15)</f>
        <v>221</v>
      </c>
      <c r="C5" s="38">
        <f t="shared" ref="C5:H5" si="0">SUM(C6:C15)</f>
        <v>9778.7000000000007</v>
      </c>
      <c r="D5" s="37">
        <f>SUM(D6:D15)</f>
        <v>208</v>
      </c>
      <c r="E5" s="38">
        <f t="shared" si="0"/>
        <v>2855.3</v>
      </c>
      <c r="F5" s="37">
        <f t="shared" si="0"/>
        <v>34</v>
      </c>
      <c r="G5" s="37">
        <f t="shared" si="0"/>
        <v>196</v>
      </c>
      <c r="H5" s="38">
        <f t="shared" si="0"/>
        <v>4057.8900000000003</v>
      </c>
    </row>
    <row r="6" spans="1:8" ht="24.95" customHeight="1" x14ac:dyDescent="0.25">
      <c r="A6" s="41" t="s">
        <v>39</v>
      </c>
      <c r="B6" s="22">
        <v>65</v>
      </c>
      <c r="C6" s="27">
        <v>1421.7</v>
      </c>
      <c r="D6" s="22">
        <v>116</v>
      </c>
      <c r="E6" s="27">
        <v>1610.8</v>
      </c>
      <c r="F6" s="22">
        <v>3</v>
      </c>
      <c r="G6" s="22">
        <v>59</v>
      </c>
      <c r="H6" s="27">
        <v>1704.47</v>
      </c>
    </row>
    <row r="7" spans="1:8" ht="24.95" customHeight="1" x14ac:dyDescent="0.25">
      <c r="A7" s="41" t="s">
        <v>38</v>
      </c>
      <c r="B7" s="22">
        <v>24</v>
      </c>
      <c r="C7" s="27">
        <v>6071</v>
      </c>
      <c r="D7" s="22">
        <v>23</v>
      </c>
      <c r="E7" s="27">
        <v>292.5</v>
      </c>
      <c r="F7" s="22">
        <v>1</v>
      </c>
      <c r="G7" s="22">
        <v>34</v>
      </c>
      <c r="H7" s="27">
        <v>672</v>
      </c>
    </row>
    <row r="8" spans="1:8" ht="24.95" customHeight="1" x14ac:dyDescent="0.25">
      <c r="A8" s="41" t="s">
        <v>47</v>
      </c>
      <c r="B8" s="22">
        <v>2</v>
      </c>
      <c r="C8" s="27">
        <v>16</v>
      </c>
      <c r="D8" s="22">
        <v>8</v>
      </c>
      <c r="E8" s="27">
        <v>174</v>
      </c>
      <c r="F8" s="22">
        <v>0</v>
      </c>
      <c r="G8" s="22">
        <v>1</v>
      </c>
      <c r="H8" s="27">
        <v>8</v>
      </c>
    </row>
    <row r="9" spans="1:8" ht="24.95" customHeight="1" x14ac:dyDescent="0.25">
      <c r="A9" s="41" t="s">
        <v>45</v>
      </c>
      <c r="B9" s="22">
        <v>0</v>
      </c>
      <c r="C9" s="27">
        <v>0</v>
      </c>
      <c r="D9" s="22">
        <v>0</v>
      </c>
      <c r="E9" s="27">
        <v>0</v>
      </c>
      <c r="F9" s="22">
        <v>0</v>
      </c>
      <c r="G9" s="22">
        <v>1</v>
      </c>
      <c r="H9" s="27">
        <v>10</v>
      </c>
    </row>
    <row r="10" spans="1:8" ht="24.95" customHeight="1" x14ac:dyDescent="0.25">
      <c r="A10" s="41" t="s">
        <v>42</v>
      </c>
      <c r="B10" s="22">
        <v>12</v>
      </c>
      <c r="C10" s="27">
        <v>124</v>
      </c>
      <c r="D10" s="22">
        <v>3</v>
      </c>
      <c r="E10" s="27">
        <v>44</v>
      </c>
      <c r="F10" s="22">
        <v>0</v>
      </c>
      <c r="G10" s="22">
        <v>10</v>
      </c>
      <c r="H10" s="27">
        <v>112.52</v>
      </c>
    </row>
    <row r="11" spans="1:8" ht="24.95" customHeight="1" x14ac:dyDescent="0.25">
      <c r="A11" s="41" t="s">
        <v>41</v>
      </c>
      <c r="B11" s="22">
        <v>14</v>
      </c>
      <c r="C11" s="27">
        <v>199</v>
      </c>
      <c r="D11" s="22">
        <v>4</v>
      </c>
      <c r="E11" s="27">
        <v>52</v>
      </c>
      <c r="F11" s="22">
        <v>1</v>
      </c>
      <c r="G11" s="22">
        <v>8</v>
      </c>
      <c r="H11" s="27">
        <v>95</v>
      </c>
    </row>
    <row r="12" spans="1:8" ht="24.95" customHeight="1" x14ac:dyDescent="0.25">
      <c r="A12" s="41" t="s">
        <v>43</v>
      </c>
      <c r="B12" s="22">
        <v>17</v>
      </c>
      <c r="C12" s="27">
        <v>617</v>
      </c>
      <c r="D12" s="22">
        <v>7</v>
      </c>
      <c r="E12" s="27">
        <v>104</v>
      </c>
      <c r="F12" s="22">
        <v>0</v>
      </c>
      <c r="G12" s="22">
        <v>12</v>
      </c>
      <c r="H12" s="27">
        <v>264</v>
      </c>
    </row>
    <row r="13" spans="1:8" ht="24.95" customHeight="1" x14ac:dyDescent="0.25">
      <c r="A13" s="41" t="s">
        <v>44</v>
      </c>
      <c r="B13" s="22">
        <v>19</v>
      </c>
      <c r="C13" s="27">
        <v>547</v>
      </c>
      <c r="D13" s="22">
        <v>25</v>
      </c>
      <c r="E13" s="27">
        <v>344</v>
      </c>
      <c r="F13" s="22">
        <v>23</v>
      </c>
      <c r="G13" s="22">
        <v>30</v>
      </c>
      <c r="H13" s="27">
        <v>702</v>
      </c>
    </row>
    <row r="14" spans="1:8" ht="24.95" customHeight="1" x14ac:dyDescent="0.25">
      <c r="A14" s="41" t="s">
        <v>46</v>
      </c>
      <c r="B14" s="22">
        <v>47</v>
      </c>
      <c r="C14" s="27">
        <v>521</v>
      </c>
      <c r="D14" s="22">
        <v>12</v>
      </c>
      <c r="E14" s="27">
        <v>140</v>
      </c>
      <c r="F14" s="22">
        <v>4</v>
      </c>
      <c r="G14" s="22">
        <v>25</v>
      </c>
      <c r="H14" s="27">
        <v>296.89999999999998</v>
      </c>
    </row>
    <row r="15" spans="1:8" ht="24.95" customHeight="1" x14ac:dyDescent="0.25">
      <c r="A15" s="41" t="s">
        <v>40</v>
      </c>
      <c r="B15" s="22">
        <v>21</v>
      </c>
      <c r="C15" s="27">
        <v>262</v>
      </c>
      <c r="D15" s="22">
        <v>10</v>
      </c>
      <c r="E15" s="27">
        <v>94</v>
      </c>
      <c r="F15" s="22">
        <v>2</v>
      </c>
      <c r="G15" s="22">
        <v>16</v>
      </c>
      <c r="H15" s="27">
        <v>193</v>
      </c>
    </row>
    <row r="16" spans="1:8" ht="24.95" customHeight="1" x14ac:dyDescent="0.25">
      <c r="A16" s="35"/>
      <c r="B16" s="23"/>
      <c r="C16" s="28"/>
      <c r="D16" s="23"/>
      <c r="E16" s="28"/>
      <c r="F16" s="23"/>
      <c r="G16" s="23"/>
      <c r="H16" s="28"/>
    </row>
    <row r="17" spans="1:8" ht="24.95" customHeight="1" x14ac:dyDescent="0.25">
      <c r="A17" s="31"/>
      <c r="B17" s="24"/>
      <c r="C17" s="29"/>
      <c r="D17" s="24"/>
      <c r="E17" s="29"/>
      <c r="F17" s="24"/>
      <c r="G17" s="24"/>
      <c r="H17" s="29"/>
    </row>
    <row r="18" spans="1:8" ht="24.95" customHeight="1" x14ac:dyDescent="0.25">
      <c r="A18" s="36"/>
      <c r="B18" s="25" t="s">
        <v>33</v>
      </c>
      <c r="C18" s="29"/>
      <c r="D18" s="24"/>
      <c r="E18" s="29"/>
      <c r="F18" s="24"/>
      <c r="G18" s="24"/>
      <c r="H18" s="29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21" sqref="B21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67</v>
      </c>
      <c r="B5" s="51">
        <v>515</v>
      </c>
      <c r="C5" s="52">
        <v>10380.699999999999</v>
      </c>
      <c r="D5" s="51">
        <v>333</v>
      </c>
      <c r="E5" s="52">
        <v>7784.8399999999992</v>
      </c>
      <c r="F5" s="51">
        <v>46</v>
      </c>
      <c r="G5" s="51">
        <v>391</v>
      </c>
      <c r="H5" s="52">
        <v>8749.2799999999988</v>
      </c>
    </row>
    <row r="6" spans="1:8" ht="15.75" x14ac:dyDescent="0.25">
      <c r="A6" s="50" t="s">
        <v>39</v>
      </c>
      <c r="B6" s="53">
        <v>133</v>
      </c>
      <c r="C6" s="54">
        <v>2872.62</v>
      </c>
      <c r="D6" s="53">
        <v>55</v>
      </c>
      <c r="E6" s="54">
        <v>1534.9</v>
      </c>
      <c r="F6" s="53">
        <v>27</v>
      </c>
      <c r="G6" s="53">
        <v>90</v>
      </c>
      <c r="H6" s="54">
        <v>1794.7</v>
      </c>
    </row>
    <row r="7" spans="1:8" ht="15.75" x14ac:dyDescent="0.25">
      <c r="A7" s="50" t="s">
        <v>38</v>
      </c>
      <c r="B7" s="53">
        <v>102</v>
      </c>
      <c r="C7" s="54">
        <v>2506</v>
      </c>
      <c r="D7" s="53">
        <v>59</v>
      </c>
      <c r="E7" s="54">
        <v>3270</v>
      </c>
      <c r="F7" s="53">
        <v>8</v>
      </c>
      <c r="G7" s="53">
        <v>77</v>
      </c>
      <c r="H7" s="54">
        <v>2606</v>
      </c>
    </row>
    <row r="8" spans="1:8" ht="15.75" x14ac:dyDescent="0.25">
      <c r="A8" s="50" t="s">
        <v>47</v>
      </c>
      <c r="B8" s="53">
        <v>9</v>
      </c>
      <c r="C8" s="54">
        <v>353</v>
      </c>
      <c r="D8" s="53">
        <v>14</v>
      </c>
      <c r="E8" s="54">
        <v>117</v>
      </c>
      <c r="F8" s="53">
        <v>0</v>
      </c>
      <c r="G8" s="53">
        <v>8</v>
      </c>
      <c r="H8" s="54">
        <v>52</v>
      </c>
    </row>
    <row r="9" spans="1:8" ht="15.75" x14ac:dyDescent="0.25">
      <c r="A9" s="50" t="s">
        <v>45</v>
      </c>
      <c r="B9" s="53">
        <v>3</v>
      </c>
      <c r="C9" s="54">
        <v>27</v>
      </c>
      <c r="D9" s="53">
        <v>0</v>
      </c>
      <c r="E9" s="54">
        <v>0</v>
      </c>
      <c r="F9" s="53">
        <v>0</v>
      </c>
      <c r="G9" s="53">
        <v>2</v>
      </c>
      <c r="H9" s="54">
        <v>17</v>
      </c>
    </row>
    <row r="10" spans="1:8" ht="15.75" x14ac:dyDescent="0.25">
      <c r="A10" s="50" t="s">
        <v>42</v>
      </c>
      <c r="B10" s="53">
        <v>29</v>
      </c>
      <c r="C10" s="54">
        <v>349.08</v>
      </c>
      <c r="D10" s="53">
        <v>30</v>
      </c>
      <c r="E10" s="54">
        <v>393.9</v>
      </c>
      <c r="F10" s="53">
        <v>0</v>
      </c>
      <c r="G10" s="53">
        <v>23</v>
      </c>
      <c r="H10" s="54">
        <v>275.27999999999997</v>
      </c>
    </row>
    <row r="11" spans="1:8" ht="15.75" x14ac:dyDescent="0.25">
      <c r="A11" s="50" t="s">
        <v>41</v>
      </c>
      <c r="B11" s="53">
        <v>32</v>
      </c>
      <c r="C11" s="54">
        <v>366</v>
      </c>
      <c r="D11" s="53">
        <v>23</v>
      </c>
      <c r="E11" s="54">
        <v>615.54</v>
      </c>
      <c r="F11" s="53">
        <v>2</v>
      </c>
      <c r="G11" s="53">
        <v>37</v>
      </c>
      <c r="H11" s="54">
        <v>998</v>
      </c>
    </row>
    <row r="12" spans="1:8" ht="15.75" x14ac:dyDescent="0.25">
      <c r="A12" s="50" t="s">
        <v>43</v>
      </c>
      <c r="B12" s="53">
        <v>44</v>
      </c>
      <c r="C12" s="54">
        <v>941.1</v>
      </c>
      <c r="D12" s="53">
        <v>19</v>
      </c>
      <c r="E12" s="54">
        <v>223</v>
      </c>
      <c r="F12" s="53">
        <v>2</v>
      </c>
      <c r="G12" s="53">
        <v>19</v>
      </c>
      <c r="H12" s="54">
        <v>370</v>
      </c>
    </row>
    <row r="13" spans="1:8" ht="15.75" x14ac:dyDescent="0.25">
      <c r="A13" s="50" t="s">
        <v>44</v>
      </c>
      <c r="B13" s="53">
        <v>79</v>
      </c>
      <c r="C13" s="54">
        <v>1397</v>
      </c>
      <c r="D13" s="53">
        <v>46</v>
      </c>
      <c r="E13" s="54">
        <v>492</v>
      </c>
      <c r="F13" s="53">
        <v>0</v>
      </c>
      <c r="G13" s="53">
        <v>69</v>
      </c>
      <c r="H13" s="54">
        <v>1205</v>
      </c>
    </row>
    <row r="14" spans="1:8" ht="15.75" x14ac:dyDescent="0.25">
      <c r="A14" s="50" t="s">
        <v>46</v>
      </c>
      <c r="B14" s="53">
        <v>47</v>
      </c>
      <c r="C14" s="54">
        <v>618</v>
      </c>
      <c r="D14" s="53">
        <v>40</v>
      </c>
      <c r="E14" s="54">
        <v>514.5</v>
      </c>
      <c r="F14" s="53">
        <v>2</v>
      </c>
      <c r="G14" s="53">
        <v>40</v>
      </c>
      <c r="H14" s="54">
        <v>617.29999999999995</v>
      </c>
    </row>
    <row r="15" spans="1:8" ht="15.75" x14ac:dyDescent="0.25">
      <c r="A15" s="50" t="s">
        <v>40</v>
      </c>
      <c r="B15" s="53">
        <v>37</v>
      </c>
      <c r="C15" s="54">
        <v>950.9</v>
      </c>
      <c r="D15" s="53">
        <v>47</v>
      </c>
      <c r="E15" s="54">
        <v>624</v>
      </c>
      <c r="F15" s="53">
        <v>5</v>
      </c>
      <c r="G15" s="53">
        <v>26</v>
      </c>
      <c r="H15" s="54">
        <v>814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H5" sqref="H5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68</v>
      </c>
      <c r="B5" s="51">
        <v>345</v>
      </c>
      <c r="C5" s="52">
        <v>8734.52</v>
      </c>
      <c r="D5" s="51">
        <v>361</v>
      </c>
      <c r="E5" s="52">
        <v>6631.79</v>
      </c>
      <c r="F5" s="51">
        <v>11</v>
      </c>
      <c r="G5" s="51">
        <v>413</v>
      </c>
      <c r="H5" s="52">
        <v>7284.38</v>
      </c>
    </row>
    <row r="6" spans="1:8" ht="15.75" x14ac:dyDescent="0.25">
      <c r="A6" s="50" t="s">
        <v>39</v>
      </c>
      <c r="B6" s="53">
        <v>51</v>
      </c>
      <c r="C6" s="54">
        <v>1981.1</v>
      </c>
      <c r="D6" s="53">
        <v>56</v>
      </c>
      <c r="E6" s="54">
        <v>1161</v>
      </c>
      <c r="F6" s="53">
        <v>3</v>
      </c>
      <c r="G6" s="53">
        <v>66</v>
      </c>
      <c r="H6" s="54">
        <v>1524.12</v>
      </c>
    </row>
    <row r="7" spans="1:8" ht="15.75" x14ac:dyDescent="0.25">
      <c r="A7" s="50" t="s">
        <v>38</v>
      </c>
      <c r="B7" s="53">
        <v>51</v>
      </c>
      <c r="C7" s="54">
        <v>1537</v>
      </c>
      <c r="D7" s="53">
        <v>45</v>
      </c>
      <c r="E7" s="54">
        <v>1205</v>
      </c>
      <c r="F7" s="53">
        <v>1</v>
      </c>
      <c r="G7" s="53">
        <v>91</v>
      </c>
      <c r="H7" s="54">
        <v>1928.5</v>
      </c>
    </row>
    <row r="8" spans="1:8" ht="15.75" x14ac:dyDescent="0.25">
      <c r="A8" s="50" t="s">
        <v>47</v>
      </c>
      <c r="B8" s="53">
        <v>5</v>
      </c>
      <c r="C8" s="54">
        <v>88</v>
      </c>
      <c r="D8" s="53">
        <v>8</v>
      </c>
      <c r="E8" s="54">
        <v>72</v>
      </c>
      <c r="F8" s="53">
        <v>0</v>
      </c>
      <c r="G8" s="53">
        <v>6</v>
      </c>
      <c r="H8" s="54">
        <v>103</v>
      </c>
    </row>
    <row r="9" spans="1:8" ht="15.75" x14ac:dyDescent="0.25">
      <c r="A9" s="50" t="s">
        <v>45</v>
      </c>
      <c r="B9" s="53">
        <v>1</v>
      </c>
      <c r="C9" s="54">
        <v>10</v>
      </c>
      <c r="D9" s="53">
        <v>5</v>
      </c>
      <c r="E9" s="54">
        <v>37</v>
      </c>
      <c r="F9" s="53">
        <v>0</v>
      </c>
      <c r="G9" s="53">
        <v>3</v>
      </c>
      <c r="H9" s="54">
        <v>30</v>
      </c>
    </row>
    <row r="10" spans="1:8" ht="15.75" x14ac:dyDescent="0.25">
      <c r="A10" s="50" t="s">
        <v>42</v>
      </c>
      <c r="B10" s="53">
        <v>54</v>
      </c>
      <c r="C10" s="54">
        <v>1144.96</v>
      </c>
      <c r="D10" s="53">
        <v>44</v>
      </c>
      <c r="E10" s="54">
        <v>863.29</v>
      </c>
      <c r="F10" s="53">
        <v>0</v>
      </c>
      <c r="G10" s="53">
        <v>36</v>
      </c>
      <c r="H10" s="54">
        <v>444.96</v>
      </c>
    </row>
    <row r="11" spans="1:8" ht="15.75" x14ac:dyDescent="0.25">
      <c r="A11" s="50" t="s">
        <v>41</v>
      </c>
      <c r="B11" s="53">
        <v>26</v>
      </c>
      <c r="C11" s="54">
        <v>408.6</v>
      </c>
      <c r="D11" s="53">
        <v>37</v>
      </c>
      <c r="E11" s="54">
        <v>507</v>
      </c>
      <c r="F11" s="53">
        <v>0</v>
      </c>
      <c r="G11" s="53">
        <v>22</v>
      </c>
      <c r="H11" s="54">
        <v>294</v>
      </c>
    </row>
    <row r="12" spans="1:8" ht="15.75" x14ac:dyDescent="0.25">
      <c r="A12" s="50" t="s">
        <v>43</v>
      </c>
      <c r="B12" s="53">
        <v>14</v>
      </c>
      <c r="C12" s="54">
        <v>159.58000000000001</v>
      </c>
      <c r="D12" s="53">
        <v>26</v>
      </c>
      <c r="E12" s="54">
        <v>290</v>
      </c>
      <c r="F12" s="53">
        <v>3</v>
      </c>
      <c r="G12" s="53">
        <v>22</v>
      </c>
      <c r="H12" s="54">
        <v>255.1</v>
      </c>
    </row>
    <row r="13" spans="1:8" ht="15.75" x14ac:dyDescent="0.25">
      <c r="A13" s="50" t="s">
        <v>44</v>
      </c>
      <c r="B13" s="53">
        <v>55</v>
      </c>
      <c r="C13" s="54">
        <v>2117</v>
      </c>
      <c r="D13" s="53">
        <v>68</v>
      </c>
      <c r="E13" s="54">
        <v>1269</v>
      </c>
      <c r="F13" s="53">
        <v>1</v>
      </c>
      <c r="G13" s="53">
        <v>67</v>
      </c>
      <c r="H13" s="54">
        <v>1392</v>
      </c>
    </row>
    <row r="14" spans="1:8" ht="15.75" x14ac:dyDescent="0.25">
      <c r="A14" s="50" t="s">
        <v>46</v>
      </c>
      <c r="B14" s="53">
        <v>64</v>
      </c>
      <c r="C14" s="54">
        <v>1082.78</v>
      </c>
      <c r="D14" s="53">
        <v>50</v>
      </c>
      <c r="E14" s="54">
        <v>612</v>
      </c>
      <c r="F14" s="53">
        <v>1</v>
      </c>
      <c r="G14" s="53">
        <v>71</v>
      </c>
      <c r="H14" s="54">
        <v>995.8</v>
      </c>
    </row>
    <row r="15" spans="1:8" ht="15.75" x14ac:dyDescent="0.25">
      <c r="A15" s="50" t="s">
        <v>40</v>
      </c>
      <c r="B15" s="53">
        <v>24</v>
      </c>
      <c r="C15" s="54">
        <v>205.5</v>
      </c>
      <c r="D15" s="53">
        <v>22</v>
      </c>
      <c r="E15" s="54">
        <v>615.5</v>
      </c>
      <c r="F15" s="53">
        <v>2</v>
      </c>
      <c r="G15" s="53">
        <v>29</v>
      </c>
      <c r="H15" s="54">
        <v>316.89999999999998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4" sqref="C24"/>
    </sheetView>
  </sheetViews>
  <sheetFormatPr defaultRowHeight="15" x14ac:dyDescent="0.25"/>
  <cols>
    <col min="1" max="1" width="12.28515625" style="42" customWidth="1"/>
    <col min="2" max="2" width="9.85546875" style="42" customWidth="1"/>
    <col min="3" max="3" width="12.7109375" style="42" customWidth="1"/>
    <col min="4" max="4" width="11.7109375" style="42" customWidth="1"/>
    <col min="5" max="5" width="13.140625" style="42" customWidth="1"/>
    <col min="6" max="6" width="13.28515625" style="42" customWidth="1"/>
    <col min="7" max="7" width="9.85546875" style="42" customWidth="1"/>
    <col min="8" max="8" width="16.5703125" style="42" customWidth="1"/>
    <col min="9" max="16384" width="9.140625" style="42"/>
  </cols>
  <sheetData>
    <row r="1" spans="1:9" ht="15.75" x14ac:dyDescent="0.25">
      <c r="A1" s="61"/>
      <c r="B1" s="61"/>
      <c r="C1" s="92" t="s">
        <v>69</v>
      </c>
      <c r="D1" s="92"/>
      <c r="E1" s="92"/>
      <c r="F1" s="92"/>
      <c r="G1" s="61"/>
      <c r="H1" s="61"/>
      <c r="I1" s="61"/>
    </row>
    <row r="2" spans="1:9" ht="15.75" x14ac:dyDescent="0.25">
      <c r="A2" s="61"/>
      <c r="B2" s="61"/>
      <c r="C2" s="80"/>
      <c r="D2" s="80"/>
      <c r="E2" s="80"/>
      <c r="F2" s="80"/>
      <c r="G2" s="61"/>
      <c r="H2" s="61"/>
      <c r="I2" s="61"/>
    </row>
    <row r="3" spans="1:9" ht="62.45" customHeight="1" x14ac:dyDescent="0.25">
      <c r="A3" s="93" t="s">
        <v>54</v>
      </c>
      <c r="B3" s="93"/>
      <c r="C3" s="93"/>
      <c r="D3" s="93"/>
      <c r="E3" s="93"/>
      <c r="F3" s="93"/>
      <c r="G3" s="93"/>
      <c r="H3" s="93"/>
      <c r="I3" s="61"/>
    </row>
    <row r="4" spans="1:9" ht="4.1500000000000004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42" customHeight="1" x14ac:dyDescent="0.25">
      <c r="A5" s="76"/>
      <c r="B5" s="94" t="s">
        <v>27</v>
      </c>
      <c r="C5" s="94"/>
      <c r="D5" s="94" t="s">
        <v>52</v>
      </c>
      <c r="E5" s="94"/>
      <c r="F5" s="95" t="s">
        <v>28</v>
      </c>
      <c r="G5" s="94" t="s">
        <v>53</v>
      </c>
      <c r="H5" s="94"/>
      <c r="I5" s="61"/>
    </row>
    <row r="6" spans="1:9" ht="50.45" customHeight="1" x14ac:dyDescent="0.25">
      <c r="A6" s="77" t="s">
        <v>55</v>
      </c>
      <c r="B6" s="81" t="s">
        <v>29</v>
      </c>
      <c r="C6" s="67" t="s">
        <v>30</v>
      </c>
      <c r="D6" s="81" t="s">
        <v>31</v>
      </c>
      <c r="E6" s="67" t="s">
        <v>32</v>
      </c>
      <c r="F6" s="95"/>
      <c r="G6" s="81" t="s">
        <v>31</v>
      </c>
      <c r="H6" s="67" t="s">
        <v>32</v>
      </c>
      <c r="I6" s="61"/>
    </row>
    <row r="7" spans="1:9" ht="15.75" x14ac:dyDescent="0.25">
      <c r="A7" s="78" t="s">
        <v>70</v>
      </c>
      <c r="B7" s="69">
        <v>1279</v>
      </c>
      <c r="C7" s="70">
        <v>27189.06</v>
      </c>
      <c r="D7" s="69">
        <v>1016</v>
      </c>
      <c r="E7" s="70">
        <v>19154.23</v>
      </c>
      <c r="F7" s="69">
        <v>102</v>
      </c>
      <c r="G7" s="69">
        <v>1143</v>
      </c>
      <c r="H7" s="70">
        <v>22341.25</v>
      </c>
      <c r="I7" s="61"/>
    </row>
    <row r="8" spans="1:9" ht="15.75" x14ac:dyDescent="0.25">
      <c r="A8" s="78" t="s">
        <v>39</v>
      </c>
      <c r="B8" s="71">
        <v>263</v>
      </c>
      <c r="C8" s="72">
        <v>6645.66</v>
      </c>
      <c r="D8" s="71">
        <v>190</v>
      </c>
      <c r="E8" s="72">
        <v>3961.9</v>
      </c>
      <c r="F8" s="71">
        <v>67</v>
      </c>
      <c r="G8" s="71">
        <v>262</v>
      </c>
      <c r="H8" s="72">
        <v>6173.12</v>
      </c>
      <c r="I8" s="61"/>
    </row>
    <row r="9" spans="1:9" ht="15.75" x14ac:dyDescent="0.25">
      <c r="A9" s="78" t="s">
        <v>38</v>
      </c>
      <c r="B9" s="71">
        <v>247</v>
      </c>
      <c r="C9" s="72">
        <v>6163.8</v>
      </c>
      <c r="D9" s="71">
        <v>165</v>
      </c>
      <c r="E9" s="72">
        <v>5393</v>
      </c>
      <c r="F9" s="71">
        <v>9</v>
      </c>
      <c r="G9" s="71">
        <v>189</v>
      </c>
      <c r="H9" s="72">
        <v>5232.42</v>
      </c>
      <c r="I9" s="61"/>
    </row>
    <row r="10" spans="1:9" ht="15.75" x14ac:dyDescent="0.25">
      <c r="A10" s="78" t="s">
        <v>47</v>
      </c>
      <c r="B10" s="71">
        <v>24</v>
      </c>
      <c r="C10" s="72">
        <v>893</v>
      </c>
      <c r="D10" s="71">
        <v>32</v>
      </c>
      <c r="E10" s="72">
        <v>278</v>
      </c>
      <c r="F10" s="71">
        <v>0</v>
      </c>
      <c r="G10" s="71">
        <v>25</v>
      </c>
      <c r="H10" s="72">
        <v>270</v>
      </c>
      <c r="I10" s="61"/>
    </row>
    <row r="11" spans="1:9" ht="15.75" x14ac:dyDescent="0.25">
      <c r="A11" s="78" t="s">
        <v>45</v>
      </c>
      <c r="B11" s="71">
        <v>5</v>
      </c>
      <c r="C11" s="72">
        <v>47</v>
      </c>
      <c r="D11" s="71">
        <v>6</v>
      </c>
      <c r="E11" s="72">
        <v>45</v>
      </c>
      <c r="F11" s="71">
        <v>1</v>
      </c>
      <c r="G11" s="71">
        <v>5</v>
      </c>
      <c r="H11" s="72">
        <v>47</v>
      </c>
      <c r="I11" s="61"/>
    </row>
    <row r="12" spans="1:9" ht="15.75" x14ac:dyDescent="0.25">
      <c r="A12" s="78" t="s">
        <v>42</v>
      </c>
      <c r="B12" s="71">
        <v>132</v>
      </c>
      <c r="C12" s="72">
        <v>2553.69</v>
      </c>
      <c r="D12" s="71">
        <v>104</v>
      </c>
      <c r="E12" s="72">
        <v>1701.19</v>
      </c>
      <c r="F12" s="71">
        <v>1</v>
      </c>
      <c r="G12" s="71">
        <v>94</v>
      </c>
      <c r="H12" s="72">
        <v>1091.6600000000001</v>
      </c>
      <c r="I12" s="61"/>
    </row>
    <row r="13" spans="1:9" ht="15.75" x14ac:dyDescent="0.25">
      <c r="A13" s="78" t="s">
        <v>41</v>
      </c>
      <c r="B13" s="71">
        <v>96</v>
      </c>
      <c r="C13" s="72">
        <v>1333.95</v>
      </c>
      <c r="D13" s="71">
        <v>91</v>
      </c>
      <c r="E13" s="72">
        <v>1683.54</v>
      </c>
      <c r="F13" s="71">
        <v>3</v>
      </c>
      <c r="G13" s="71">
        <v>97</v>
      </c>
      <c r="H13" s="72">
        <v>1855.45</v>
      </c>
      <c r="I13" s="61"/>
    </row>
    <row r="14" spans="1:9" ht="15.75" x14ac:dyDescent="0.25">
      <c r="A14" s="78" t="s">
        <v>43</v>
      </c>
      <c r="B14" s="71">
        <v>62</v>
      </c>
      <c r="C14" s="72">
        <v>1152.68</v>
      </c>
      <c r="D14" s="71">
        <v>61</v>
      </c>
      <c r="E14" s="72">
        <v>694</v>
      </c>
      <c r="F14" s="71">
        <v>6</v>
      </c>
      <c r="G14" s="71">
        <v>68</v>
      </c>
      <c r="H14" s="72">
        <v>986.9</v>
      </c>
      <c r="I14" s="61"/>
    </row>
    <row r="15" spans="1:9" ht="15.75" x14ac:dyDescent="0.25">
      <c r="A15" s="78" t="s">
        <v>44</v>
      </c>
      <c r="B15" s="71">
        <v>177</v>
      </c>
      <c r="C15" s="72">
        <v>4234</v>
      </c>
      <c r="D15" s="71">
        <v>128</v>
      </c>
      <c r="E15" s="72">
        <v>1978</v>
      </c>
      <c r="F15" s="71">
        <v>2</v>
      </c>
      <c r="G15" s="71">
        <v>162</v>
      </c>
      <c r="H15" s="72">
        <v>2991</v>
      </c>
      <c r="I15" s="61"/>
    </row>
    <row r="16" spans="1:9" ht="15.75" x14ac:dyDescent="0.25">
      <c r="A16" s="78" t="s">
        <v>46</v>
      </c>
      <c r="B16" s="71">
        <v>173</v>
      </c>
      <c r="C16" s="72">
        <v>2514.88</v>
      </c>
      <c r="D16" s="71">
        <v>117</v>
      </c>
      <c r="E16" s="72">
        <v>1450.5</v>
      </c>
      <c r="F16" s="71">
        <v>5</v>
      </c>
      <c r="G16" s="71">
        <v>153</v>
      </c>
      <c r="H16" s="72">
        <v>2125.6</v>
      </c>
      <c r="I16" s="61"/>
    </row>
    <row r="17" spans="1:9" ht="15.75" x14ac:dyDescent="0.25">
      <c r="A17" s="78" t="s">
        <v>40</v>
      </c>
      <c r="B17" s="71">
        <v>100</v>
      </c>
      <c r="C17" s="72">
        <v>1650.4</v>
      </c>
      <c r="D17" s="71">
        <v>122</v>
      </c>
      <c r="E17" s="72">
        <v>1969.1</v>
      </c>
      <c r="F17" s="71">
        <v>8</v>
      </c>
      <c r="G17" s="71">
        <v>88</v>
      </c>
      <c r="H17" s="72">
        <v>1568.1</v>
      </c>
      <c r="I17" s="61"/>
    </row>
    <row r="18" spans="1:9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5.75" x14ac:dyDescent="0.25">
      <c r="A19" s="79" t="s">
        <v>33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61"/>
      <c r="B20" s="61"/>
      <c r="C20" s="61"/>
      <c r="D20" s="61"/>
      <c r="E20" s="61"/>
      <c r="F20" s="61"/>
      <c r="G20" s="61"/>
      <c r="H20" s="61"/>
      <c r="I20" s="61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26" sqref="G26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71</v>
      </c>
      <c r="B5" s="51">
        <v>493</v>
      </c>
      <c r="C5" s="52">
        <v>12037.319999999998</v>
      </c>
      <c r="D5" s="51">
        <v>500</v>
      </c>
      <c r="E5" s="52">
        <v>9469.35</v>
      </c>
      <c r="F5" s="51">
        <v>21</v>
      </c>
      <c r="G5" s="51">
        <v>464</v>
      </c>
      <c r="H5" s="52">
        <v>8459.6299999999992</v>
      </c>
    </row>
    <row r="6" spans="1:8" ht="15.75" x14ac:dyDescent="0.25">
      <c r="A6" s="50" t="s">
        <v>39</v>
      </c>
      <c r="B6" s="53">
        <v>124</v>
      </c>
      <c r="C6" s="54">
        <v>3738.3199999999997</v>
      </c>
      <c r="D6" s="53">
        <v>120</v>
      </c>
      <c r="E6" s="54">
        <v>3165.35</v>
      </c>
      <c r="F6" s="53">
        <v>7</v>
      </c>
      <c r="G6" s="53">
        <v>131</v>
      </c>
      <c r="H6" s="54">
        <v>2511.12</v>
      </c>
    </row>
    <row r="7" spans="1:8" ht="15.75" x14ac:dyDescent="0.25">
      <c r="A7" s="50" t="s">
        <v>38</v>
      </c>
      <c r="B7" s="53">
        <v>83</v>
      </c>
      <c r="C7" s="54">
        <v>3454</v>
      </c>
      <c r="D7" s="53">
        <v>74</v>
      </c>
      <c r="E7" s="54">
        <v>1621</v>
      </c>
      <c r="F7" s="53">
        <v>4</v>
      </c>
      <c r="G7" s="53">
        <v>70</v>
      </c>
      <c r="H7" s="54">
        <v>1447</v>
      </c>
    </row>
    <row r="8" spans="1:8" ht="15.75" x14ac:dyDescent="0.25">
      <c r="A8" s="50" t="s">
        <v>47</v>
      </c>
      <c r="B8" s="53">
        <v>10</v>
      </c>
      <c r="C8" s="54">
        <v>734</v>
      </c>
      <c r="D8" s="53">
        <v>12</v>
      </c>
      <c r="E8" s="54">
        <v>105</v>
      </c>
      <c r="F8" s="53">
        <v>1</v>
      </c>
      <c r="G8" s="53">
        <v>10</v>
      </c>
      <c r="H8" s="54">
        <v>1089</v>
      </c>
    </row>
    <row r="9" spans="1:8" ht="15.75" x14ac:dyDescent="0.25">
      <c r="A9" s="50" t="s">
        <v>45</v>
      </c>
      <c r="B9" s="53">
        <v>1</v>
      </c>
      <c r="C9" s="54">
        <v>4.5</v>
      </c>
      <c r="D9" s="53">
        <v>2</v>
      </c>
      <c r="E9" s="54">
        <v>20</v>
      </c>
      <c r="F9" s="53">
        <v>0</v>
      </c>
      <c r="G9" s="53">
        <v>0</v>
      </c>
      <c r="H9" s="54">
        <v>0</v>
      </c>
    </row>
    <row r="10" spans="1:8" ht="15.75" x14ac:dyDescent="0.25">
      <c r="A10" s="50" t="s">
        <v>42</v>
      </c>
      <c r="B10" s="53">
        <v>34</v>
      </c>
      <c r="C10" s="54">
        <v>465.32</v>
      </c>
      <c r="D10" s="53">
        <v>50</v>
      </c>
      <c r="E10" s="54">
        <v>692.56000000000006</v>
      </c>
      <c r="F10" s="53">
        <v>0</v>
      </c>
      <c r="G10" s="53">
        <v>51</v>
      </c>
      <c r="H10" s="54">
        <v>733.11</v>
      </c>
    </row>
    <row r="11" spans="1:8" ht="15.75" x14ac:dyDescent="0.25">
      <c r="A11" s="50" t="s">
        <v>41</v>
      </c>
      <c r="B11" s="53">
        <v>31</v>
      </c>
      <c r="C11" s="54">
        <v>581.5</v>
      </c>
      <c r="D11" s="53">
        <v>33</v>
      </c>
      <c r="E11" s="54">
        <v>863</v>
      </c>
      <c r="F11" s="53">
        <v>1</v>
      </c>
      <c r="G11" s="53">
        <v>21</v>
      </c>
      <c r="H11" s="54">
        <v>338.6</v>
      </c>
    </row>
    <row r="12" spans="1:8" ht="15.75" x14ac:dyDescent="0.25">
      <c r="A12" s="50" t="s">
        <v>43</v>
      </c>
      <c r="B12" s="53">
        <v>39</v>
      </c>
      <c r="C12" s="54">
        <v>789.38</v>
      </c>
      <c r="D12" s="53">
        <v>23</v>
      </c>
      <c r="E12" s="54">
        <v>291</v>
      </c>
      <c r="F12" s="53">
        <v>3</v>
      </c>
      <c r="G12" s="53">
        <v>29</v>
      </c>
      <c r="H12" s="54">
        <v>294</v>
      </c>
    </row>
    <row r="13" spans="1:8" ht="15.75" x14ac:dyDescent="0.25">
      <c r="A13" s="50" t="s">
        <v>44</v>
      </c>
      <c r="B13" s="53">
        <v>53</v>
      </c>
      <c r="C13" s="54">
        <v>593</v>
      </c>
      <c r="D13" s="53">
        <v>78</v>
      </c>
      <c r="E13" s="54">
        <v>963</v>
      </c>
      <c r="F13" s="53">
        <v>1</v>
      </c>
      <c r="G13" s="53">
        <v>49</v>
      </c>
      <c r="H13" s="54">
        <v>529</v>
      </c>
    </row>
    <row r="14" spans="1:8" ht="15.75" x14ac:dyDescent="0.25">
      <c r="A14" s="50" t="s">
        <v>46</v>
      </c>
      <c r="B14" s="53">
        <v>75</v>
      </c>
      <c r="C14" s="54">
        <v>1033</v>
      </c>
      <c r="D14" s="53">
        <v>76</v>
      </c>
      <c r="E14" s="54">
        <v>1082.44</v>
      </c>
      <c r="F14" s="53">
        <v>3</v>
      </c>
      <c r="G14" s="53">
        <v>71</v>
      </c>
      <c r="H14" s="54">
        <v>1040</v>
      </c>
    </row>
    <row r="15" spans="1:8" ht="15.75" x14ac:dyDescent="0.25">
      <c r="A15" s="50" t="s">
        <v>40</v>
      </c>
      <c r="B15" s="53">
        <v>43</v>
      </c>
      <c r="C15" s="54">
        <v>644.29999999999995</v>
      </c>
      <c r="D15" s="53">
        <v>32</v>
      </c>
      <c r="E15" s="54">
        <v>666</v>
      </c>
      <c r="F15" s="53">
        <v>1</v>
      </c>
      <c r="G15" s="53">
        <v>32</v>
      </c>
      <c r="H15" s="54">
        <v>477.79999999999995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F23" sqref="F23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72</v>
      </c>
      <c r="B5" s="51">
        <v>400</v>
      </c>
      <c r="C5" s="52">
        <v>11164.599999999999</v>
      </c>
      <c r="D5" s="51">
        <v>467</v>
      </c>
      <c r="E5" s="52">
        <v>9183.5499999999993</v>
      </c>
      <c r="F5" s="51">
        <v>19</v>
      </c>
      <c r="G5" s="51">
        <v>395</v>
      </c>
      <c r="H5" s="52">
        <v>9911.42</v>
      </c>
    </row>
    <row r="6" spans="1:8" ht="15.75" x14ac:dyDescent="0.25">
      <c r="A6" s="50" t="s">
        <v>39</v>
      </c>
      <c r="B6" s="53">
        <v>82</v>
      </c>
      <c r="C6" s="54">
        <v>2331.7200000000003</v>
      </c>
      <c r="D6" s="53">
        <v>141</v>
      </c>
      <c r="E6" s="54">
        <v>2397.54</v>
      </c>
      <c r="F6" s="53">
        <v>4</v>
      </c>
      <c r="G6" s="53">
        <v>80</v>
      </c>
      <c r="H6" s="54">
        <v>3030.3</v>
      </c>
    </row>
    <row r="7" spans="1:8" ht="15.75" x14ac:dyDescent="0.25">
      <c r="A7" s="50" t="s">
        <v>38</v>
      </c>
      <c r="B7" s="53">
        <v>90</v>
      </c>
      <c r="C7" s="54">
        <v>4562</v>
      </c>
      <c r="D7" s="53">
        <v>67</v>
      </c>
      <c r="E7" s="54">
        <v>2333.5</v>
      </c>
      <c r="F7" s="53">
        <v>1</v>
      </c>
      <c r="G7" s="53">
        <v>42</v>
      </c>
      <c r="H7" s="54">
        <v>1826</v>
      </c>
    </row>
    <row r="8" spans="1:8" ht="15.75" x14ac:dyDescent="0.25">
      <c r="A8" s="50" t="s">
        <v>47</v>
      </c>
      <c r="B8" s="53">
        <v>9</v>
      </c>
      <c r="C8" s="54">
        <v>99</v>
      </c>
      <c r="D8" s="53">
        <v>12</v>
      </c>
      <c r="E8" s="54">
        <v>163</v>
      </c>
      <c r="F8" s="53">
        <v>1</v>
      </c>
      <c r="G8" s="53">
        <v>6</v>
      </c>
      <c r="H8" s="54">
        <v>58</v>
      </c>
    </row>
    <row r="9" spans="1:8" ht="15.75" x14ac:dyDescent="0.25">
      <c r="A9" s="50" t="s">
        <v>45</v>
      </c>
      <c r="B9" s="53">
        <v>4</v>
      </c>
      <c r="C9" s="54">
        <v>33</v>
      </c>
      <c r="D9" s="53">
        <v>0</v>
      </c>
      <c r="E9" s="54">
        <v>0</v>
      </c>
      <c r="F9" s="53">
        <v>2</v>
      </c>
      <c r="G9" s="53">
        <v>4</v>
      </c>
      <c r="H9" s="54">
        <v>27.5</v>
      </c>
    </row>
    <row r="10" spans="1:8" ht="15.75" x14ac:dyDescent="0.25">
      <c r="A10" s="50" t="s">
        <v>42</v>
      </c>
      <c r="B10" s="53">
        <v>54</v>
      </c>
      <c r="C10" s="54">
        <v>1000.4</v>
      </c>
      <c r="D10" s="53">
        <v>55</v>
      </c>
      <c r="E10" s="54">
        <v>717.71</v>
      </c>
      <c r="F10" s="53">
        <v>0</v>
      </c>
      <c r="G10" s="53">
        <v>52</v>
      </c>
      <c r="H10" s="54">
        <v>599.84</v>
      </c>
    </row>
    <row r="11" spans="1:8" ht="15.75" x14ac:dyDescent="0.25">
      <c r="A11" s="50" t="s">
        <v>41</v>
      </c>
      <c r="B11" s="53">
        <v>38</v>
      </c>
      <c r="C11" s="54">
        <v>568</v>
      </c>
      <c r="D11" s="53">
        <v>18</v>
      </c>
      <c r="E11" s="54">
        <v>447</v>
      </c>
      <c r="F11" s="53">
        <v>1</v>
      </c>
      <c r="G11" s="53">
        <v>38</v>
      </c>
      <c r="H11" s="54">
        <v>683.5</v>
      </c>
    </row>
    <row r="12" spans="1:8" ht="15.75" x14ac:dyDescent="0.25">
      <c r="A12" s="50" t="s">
        <v>43</v>
      </c>
      <c r="B12" s="53">
        <v>24</v>
      </c>
      <c r="C12" s="54">
        <v>325.48</v>
      </c>
      <c r="D12" s="53">
        <v>23</v>
      </c>
      <c r="E12" s="54">
        <v>383.8</v>
      </c>
      <c r="F12" s="53">
        <v>3</v>
      </c>
      <c r="G12" s="53">
        <v>32</v>
      </c>
      <c r="H12" s="54">
        <v>1302.5</v>
      </c>
    </row>
    <row r="13" spans="1:8" ht="15.75" x14ac:dyDescent="0.25">
      <c r="A13" s="50" t="s">
        <v>44</v>
      </c>
      <c r="B13" s="53">
        <v>26</v>
      </c>
      <c r="C13" s="54">
        <v>1065</v>
      </c>
      <c r="D13" s="53">
        <v>59</v>
      </c>
      <c r="E13" s="54">
        <v>1343</v>
      </c>
      <c r="F13" s="53">
        <v>0</v>
      </c>
      <c r="G13" s="53">
        <v>39</v>
      </c>
      <c r="H13" s="54">
        <v>1072</v>
      </c>
    </row>
    <row r="14" spans="1:8" ht="15.75" x14ac:dyDescent="0.25">
      <c r="A14" s="50" t="s">
        <v>46</v>
      </c>
      <c r="B14" s="53">
        <v>40</v>
      </c>
      <c r="C14" s="54">
        <v>713</v>
      </c>
      <c r="D14" s="53">
        <v>43</v>
      </c>
      <c r="E14" s="54">
        <v>901</v>
      </c>
      <c r="F14" s="53">
        <v>7</v>
      </c>
      <c r="G14" s="53">
        <v>65</v>
      </c>
      <c r="H14" s="54">
        <v>882.78</v>
      </c>
    </row>
    <row r="15" spans="1:8" ht="15.75" x14ac:dyDescent="0.25">
      <c r="A15" s="50" t="s">
        <v>40</v>
      </c>
      <c r="B15" s="53">
        <v>33</v>
      </c>
      <c r="C15" s="54">
        <v>467</v>
      </c>
      <c r="D15" s="53">
        <v>49</v>
      </c>
      <c r="E15" s="54">
        <v>497</v>
      </c>
      <c r="F15" s="53">
        <v>0</v>
      </c>
      <c r="G15" s="53">
        <v>37</v>
      </c>
      <c r="H15" s="54">
        <v>429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E4" sqref="E4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10.7109375" style="42" customWidth="1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105" t="s">
        <v>73</v>
      </c>
      <c r="B5" s="106">
        <v>283</v>
      </c>
      <c r="C5" s="107">
        <v>7783.3200000000006</v>
      </c>
      <c r="D5" s="106">
        <v>409</v>
      </c>
      <c r="E5" s="107">
        <v>8781.755000000001</v>
      </c>
      <c r="F5" s="106">
        <v>19</v>
      </c>
      <c r="G5" s="106">
        <v>355</v>
      </c>
      <c r="H5" s="108">
        <v>9501</v>
      </c>
    </row>
    <row r="6" spans="1:8" ht="15.75" x14ac:dyDescent="0.25">
      <c r="A6" s="109" t="s">
        <v>39</v>
      </c>
      <c r="B6" s="53">
        <v>64</v>
      </c>
      <c r="C6" s="54">
        <v>1931.72</v>
      </c>
      <c r="D6" s="53">
        <v>126</v>
      </c>
      <c r="E6" s="54">
        <v>3301.5</v>
      </c>
      <c r="F6" s="53">
        <v>5</v>
      </c>
      <c r="G6" s="53">
        <v>84</v>
      </c>
      <c r="H6" s="54">
        <v>2502.44</v>
      </c>
    </row>
    <row r="7" spans="1:8" ht="15.75" x14ac:dyDescent="0.25">
      <c r="A7" s="109" t="s">
        <v>38</v>
      </c>
      <c r="B7" s="53">
        <v>55</v>
      </c>
      <c r="C7" s="54">
        <v>2108</v>
      </c>
      <c r="D7" s="53">
        <v>62</v>
      </c>
      <c r="E7" s="54">
        <v>1411.645</v>
      </c>
      <c r="F7" s="53">
        <v>0</v>
      </c>
      <c r="G7" s="53">
        <v>72</v>
      </c>
      <c r="H7" s="54">
        <v>2112</v>
      </c>
    </row>
    <row r="8" spans="1:8" ht="15.75" x14ac:dyDescent="0.25">
      <c r="A8" s="109" t="s">
        <v>47</v>
      </c>
      <c r="B8" s="53">
        <v>3</v>
      </c>
      <c r="C8" s="54">
        <v>35</v>
      </c>
      <c r="D8" s="53">
        <v>9</v>
      </c>
      <c r="E8" s="54">
        <v>81</v>
      </c>
      <c r="F8" s="53">
        <v>0</v>
      </c>
      <c r="G8" s="53">
        <v>7</v>
      </c>
      <c r="H8" s="54">
        <v>66</v>
      </c>
    </row>
    <row r="9" spans="1:8" ht="15.75" x14ac:dyDescent="0.25">
      <c r="A9" s="109" t="s">
        <v>45</v>
      </c>
      <c r="B9" s="53">
        <v>1</v>
      </c>
      <c r="C9" s="54">
        <v>10</v>
      </c>
      <c r="D9" s="53">
        <v>0</v>
      </c>
      <c r="E9" s="54">
        <v>0</v>
      </c>
      <c r="F9" s="53">
        <v>9</v>
      </c>
      <c r="G9" s="53">
        <v>2</v>
      </c>
      <c r="H9" s="54">
        <v>20</v>
      </c>
    </row>
    <row r="10" spans="1:8" ht="15.75" x14ac:dyDescent="0.25">
      <c r="A10" s="109" t="s">
        <v>42</v>
      </c>
      <c r="B10" s="53">
        <v>35</v>
      </c>
      <c r="C10" s="54">
        <v>1106.8</v>
      </c>
      <c r="D10" s="53">
        <v>33</v>
      </c>
      <c r="E10" s="54">
        <v>476.06</v>
      </c>
      <c r="F10" s="53">
        <v>1</v>
      </c>
      <c r="G10" s="53">
        <v>38</v>
      </c>
      <c r="H10" s="54">
        <v>1019.9</v>
      </c>
    </row>
    <row r="11" spans="1:8" ht="15.75" x14ac:dyDescent="0.25">
      <c r="A11" s="109" t="s">
        <v>41</v>
      </c>
      <c r="B11" s="53">
        <v>19</v>
      </c>
      <c r="C11" s="54">
        <v>720</v>
      </c>
      <c r="D11" s="53">
        <v>32</v>
      </c>
      <c r="E11" s="54">
        <v>932.5</v>
      </c>
      <c r="F11" s="53">
        <v>1</v>
      </c>
      <c r="G11" s="53">
        <v>26</v>
      </c>
      <c r="H11" s="54">
        <v>411</v>
      </c>
    </row>
    <row r="12" spans="1:8" ht="15.75" x14ac:dyDescent="0.25">
      <c r="A12" s="109" t="s">
        <v>43</v>
      </c>
      <c r="B12" s="53">
        <v>18</v>
      </c>
      <c r="C12" s="54">
        <v>450</v>
      </c>
      <c r="D12" s="53">
        <v>22</v>
      </c>
      <c r="E12" s="54">
        <v>188.07</v>
      </c>
      <c r="F12" s="53">
        <v>0</v>
      </c>
      <c r="G12" s="53">
        <v>22</v>
      </c>
      <c r="H12" s="54">
        <v>516.66</v>
      </c>
    </row>
    <row r="13" spans="1:8" ht="15.75" x14ac:dyDescent="0.25">
      <c r="A13" s="109" t="s">
        <v>44</v>
      </c>
      <c r="B13" s="53">
        <v>26</v>
      </c>
      <c r="C13" s="54">
        <v>314</v>
      </c>
      <c r="D13" s="53">
        <v>45</v>
      </c>
      <c r="E13" s="54">
        <v>1063</v>
      </c>
      <c r="F13" s="53">
        <v>0</v>
      </c>
      <c r="G13" s="53">
        <v>30</v>
      </c>
      <c r="H13" s="54">
        <v>1449</v>
      </c>
    </row>
    <row r="14" spans="1:8" ht="15.75" x14ac:dyDescent="0.25">
      <c r="A14" s="109" t="s">
        <v>46</v>
      </c>
      <c r="B14" s="53">
        <v>44</v>
      </c>
      <c r="C14" s="54">
        <v>529.79999999999995</v>
      </c>
      <c r="D14" s="53">
        <v>58</v>
      </c>
      <c r="E14" s="54">
        <v>1026.98</v>
      </c>
      <c r="F14" s="53">
        <v>2</v>
      </c>
      <c r="G14" s="53">
        <v>46</v>
      </c>
      <c r="H14" s="54">
        <v>652</v>
      </c>
    </row>
    <row r="15" spans="1:8" ht="15.75" x14ac:dyDescent="0.25">
      <c r="A15" s="109" t="s">
        <v>40</v>
      </c>
      <c r="B15" s="53">
        <v>18</v>
      </c>
      <c r="C15" s="54">
        <v>578</v>
      </c>
      <c r="D15" s="53">
        <v>22</v>
      </c>
      <c r="E15" s="54">
        <v>301</v>
      </c>
      <c r="F15" s="53">
        <v>1</v>
      </c>
      <c r="G15" s="53">
        <v>28</v>
      </c>
      <c r="H15" s="54">
        <v>752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7" sqref="F7"/>
    </sheetView>
  </sheetViews>
  <sheetFormatPr defaultRowHeight="15" x14ac:dyDescent="0.25"/>
  <cols>
    <col min="1" max="1" width="12.28515625" style="42" customWidth="1"/>
    <col min="2" max="2" width="9.85546875" style="42" customWidth="1"/>
    <col min="3" max="3" width="12.7109375" style="42" customWidth="1"/>
    <col min="4" max="4" width="11.7109375" style="42" customWidth="1"/>
    <col min="5" max="5" width="13.140625" style="42" customWidth="1"/>
    <col min="6" max="6" width="13.28515625" style="42" customWidth="1"/>
    <col min="7" max="7" width="9.85546875" style="42" customWidth="1"/>
    <col min="8" max="8" width="16.5703125" style="42" customWidth="1"/>
    <col min="9" max="16384" width="9.140625" style="42"/>
  </cols>
  <sheetData>
    <row r="1" spans="1:9" ht="15.75" x14ac:dyDescent="0.25">
      <c r="A1" s="61"/>
      <c r="B1" s="61"/>
      <c r="C1" s="92" t="s">
        <v>74</v>
      </c>
      <c r="D1" s="92"/>
      <c r="E1" s="92"/>
      <c r="F1" s="92"/>
      <c r="G1" s="61"/>
      <c r="H1" s="61"/>
      <c r="I1" s="61"/>
    </row>
    <row r="2" spans="1:9" ht="15.75" x14ac:dyDescent="0.25">
      <c r="A2" s="61"/>
      <c r="B2" s="61"/>
      <c r="C2" s="82"/>
      <c r="D2" s="82"/>
      <c r="E2" s="82"/>
      <c r="F2" s="82"/>
      <c r="G2" s="61"/>
      <c r="H2" s="61"/>
      <c r="I2" s="61"/>
    </row>
    <row r="3" spans="1:9" ht="62.45" customHeight="1" x14ac:dyDescent="0.25">
      <c r="A3" s="93" t="s">
        <v>54</v>
      </c>
      <c r="B3" s="93"/>
      <c r="C3" s="93"/>
      <c r="D3" s="93"/>
      <c r="E3" s="93"/>
      <c r="F3" s="93"/>
      <c r="G3" s="93"/>
      <c r="H3" s="93"/>
      <c r="I3" s="61"/>
    </row>
    <row r="4" spans="1:9" ht="4.1500000000000004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52.15" customHeight="1" x14ac:dyDescent="0.25">
      <c r="A5" s="76"/>
      <c r="B5" s="94" t="s">
        <v>27</v>
      </c>
      <c r="C5" s="94"/>
      <c r="D5" s="94" t="s">
        <v>52</v>
      </c>
      <c r="E5" s="94"/>
      <c r="F5" s="95" t="s">
        <v>28</v>
      </c>
      <c r="G5" s="94" t="s">
        <v>53</v>
      </c>
      <c r="H5" s="94"/>
      <c r="I5" s="61"/>
    </row>
    <row r="6" spans="1:9" ht="50.45" customHeight="1" x14ac:dyDescent="0.25">
      <c r="A6" s="77" t="s">
        <v>55</v>
      </c>
      <c r="B6" s="83" t="s">
        <v>29</v>
      </c>
      <c r="C6" s="67" t="s">
        <v>30</v>
      </c>
      <c r="D6" s="83" t="s">
        <v>31</v>
      </c>
      <c r="E6" s="67" t="s">
        <v>32</v>
      </c>
      <c r="F6" s="95"/>
      <c r="G6" s="83" t="s">
        <v>31</v>
      </c>
      <c r="H6" s="67" t="s">
        <v>32</v>
      </c>
      <c r="I6" s="61"/>
    </row>
    <row r="7" spans="1:9" s="113" customFormat="1" ht="15.75" x14ac:dyDescent="0.25">
      <c r="A7" s="110" t="s">
        <v>75</v>
      </c>
      <c r="B7" s="111">
        <v>1176</v>
      </c>
      <c r="C7" s="112">
        <v>30985.24</v>
      </c>
      <c r="D7" s="111">
        <v>1376</v>
      </c>
      <c r="E7" s="112">
        <v>27434.654999999999</v>
      </c>
      <c r="F7" s="111">
        <v>59</v>
      </c>
      <c r="G7" s="111">
        <v>1214</v>
      </c>
      <c r="H7" s="112">
        <v>27872.049999999996</v>
      </c>
    </row>
    <row r="8" spans="1:9" ht="15.75" x14ac:dyDescent="0.25">
      <c r="A8" s="78" t="s">
        <v>39</v>
      </c>
      <c r="B8" s="71">
        <v>270</v>
      </c>
      <c r="C8" s="72">
        <v>8001.76</v>
      </c>
      <c r="D8" s="71">
        <v>387</v>
      </c>
      <c r="E8" s="72">
        <v>8864.39</v>
      </c>
      <c r="F8" s="71">
        <v>16</v>
      </c>
      <c r="G8" s="71">
        <v>295</v>
      </c>
      <c r="H8" s="72">
        <v>8043.86</v>
      </c>
      <c r="I8" s="61"/>
    </row>
    <row r="9" spans="1:9" ht="15.75" x14ac:dyDescent="0.25">
      <c r="A9" s="78" t="s">
        <v>38</v>
      </c>
      <c r="B9" s="71">
        <v>228</v>
      </c>
      <c r="C9" s="72">
        <v>10124</v>
      </c>
      <c r="D9" s="71">
        <v>203</v>
      </c>
      <c r="E9" s="72">
        <v>5366.1450000000004</v>
      </c>
      <c r="F9" s="71">
        <v>5</v>
      </c>
      <c r="G9" s="71">
        <v>184</v>
      </c>
      <c r="H9" s="72">
        <v>5385</v>
      </c>
      <c r="I9" s="61"/>
    </row>
    <row r="10" spans="1:9" ht="15.75" x14ac:dyDescent="0.25">
      <c r="A10" s="78" t="s">
        <v>47</v>
      </c>
      <c r="B10" s="71">
        <v>22</v>
      </c>
      <c r="C10" s="72">
        <v>868</v>
      </c>
      <c r="D10" s="71">
        <v>33</v>
      </c>
      <c r="E10" s="72">
        <v>349</v>
      </c>
      <c r="F10" s="71">
        <v>2</v>
      </c>
      <c r="G10" s="71">
        <v>23</v>
      </c>
      <c r="H10" s="72">
        <v>1213</v>
      </c>
      <c r="I10" s="61"/>
    </row>
    <row r="11" spans="1:9" ht="15.75" x14ac:dyDescent="0.25">
      <c r="A11" s="78" t="s">
        <v>45</v>
      </c>
      <c r="B11" s="71">
        <v>6</v>
      </c>
      <c r="C11" s="72">
        <v>47.5</v>
      </c>
      <c r="D11" s="71">
        <v>2</v>
      </c>
      <c r="E11" s="72">
        <v>20</v>
      </c>
      <c r="F11" s="71">
        <v>11</v>
      </c>
      <c r="G11" s="71">
        <v>6</v>
      </c>
      <c r="H11" s="72">
        <v>47.5</v>
      </c>
      <c r="I11" s="61"/>
    </row>
    <row r="12" spans="1:9" ht="15.75" x14ac:dyDescent="0.25">
      <c r="A12" s="78" t="s">
        <v>42</v>
      </c>
      <c r="B12" s="71">
        <v>123</v>
      </c>
      <c r="C12" s="72">
        <v>2572.52</v>
      </c>
      <c r="D12" s="71">
        <v>138</v>
      </c>
      <c r="E12" s="72">
        <v>1886.33</v>
      </c>
      <c r="F12" s="71">
        <v>1</v>
      </c>
      <c r="G12" s="71">
        <v>141</v>
      </c>
      <c r="H12" s="72">
        <v>2352.85</v>
      </c>
      <c r="I12" s="61"/>
    </row>
    <row r="13" spans="1:9" ht="15.75" x14ac:dyDescent="0.25">
      <c r="A13" s="78" t="s">
        <v>41</v>
      </c>
      <c r="B13" s="71">
        <v>88</v>
      </c>
      <c r="C13" s="72">
        <v>1869.5</v>
      </c>
      <c r="D13" s="71">
        <v>83</v>
      </c>
      <c r="E13" s="72">
        <v>2242.5</v>
      </c>
      <c r="F13" s="71">
        <v>3</v>
      </c>
      <c r="G13" s="71">
        <v>85</v>
      </c>
      <c r="H13" s="72">
        <v>1433.1</v>
      </c>
      <c r="I13" s="61"/>
    </row>
    <row r="14" spans="1:9" ht="15.75" x14ac:dyDescent="0.25">
      <c r="A14" s="78" t="s">
        <v>43</v>
      </c>
      <c r="B14" s="71">
        <v>81</v>
      </c>
      <c r="C14" s="72">
        <v>1564.8600000000001</v>
      </c>
      <c r="D14" s="71">
        <v>68</v>
      </c>
      <c r="E14" s="72">
        <v>862.87</v>
      </c>
      <c r="F14" s="71">
        <v>6</v>
      </c>
      <c r="G14" s="71">
        <v>83</v>
      </c>
      <c r="H14" s="72">
        <v>2113.16</v>
      </c>
      <c r="I14" s="61"/>
    </row>
    <row r="15" spans="1:9" ht="15.75" x14ac:dyDescent="0.25">
      <c r="A15" s="78" t="s">
        <v>44</v>
      </c>
      <c r="B15" s="71">
        <v>105</v>
      </c>
      <c r="C15" s="72">
        <v>1972</v>
      </c>
      <c r="D15" s="71">
        <v>182</v>
      </c>
      <c r="E15" s="72">
        <v>3369</v>
      </c>
      <c r="F15" s="71">
        <v>1</v>
      </c>
      <c r="G15" s="71">
        <v>118</v>
      </c>
      <c r="H15" s="72">
        <v>3050</v>
      </c>
      <c r="I15" s="61"/>
    </row>
    <row r="16" spans="1:9" ht="15.75" x14ac:dyDescent="0.25">
      <c r="A16" s="78" t="s">
        <v>46</v>
      </c>
      <c r="B16" s="71">
        <v>159</v>
      </c>
      <c r="C16" s="72">
        <v>2275.8000000000002</v>
      </c>
      <c r="D16" s="71">
        <v>177</v>
      </c>
      <c r="E16" s="72">
        <v>3010.42</v>
      </c>
      <c r="F16" s="71">
        <v>12</v>
      </c>
      <c r="G16" s="71">
        <v>182</v>
      </c>
      <c r="H16" s="72">
        <v>2574.7799999999997</v>
      </c>
      <c r="I16" s="61"/>
    </row>
    <row r="17" spans="1:9" ht="15.75" x14ac:dyDescent="0.25">
      <c r="A17" s="78" t="s">
        <v>40</v>
      </c>
      <c r="B17" s="71">
        <v>94</v>
      </c>
      <c r="C17" s="72">
        <v>1689.3</v>
      </c>
      <c r="D17" s="71">
        <v>103</v>
      </c>
      <c r="E17" s="72">
        <v>1464</v>
      </c>
      <c r="F17" s="71">
        <v>2</v>
      </c>
      <c r="G17" s="71">
        <v>97</v>
      </c>
      <c r="H17" s="72">
        <v>1658.8</v>
      </c>
      <c r="I17" s="61"/>
    </row>
    <row r="18" spans="1:9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5.75" x14ac:dyDescent="0.25">
      <c r="A19" s="79" t="s">
        <v>33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61"/>
      <c r="B20" s="61"/>
      <c r="C20" s="61"/>
      <c r="D20" s="61"/>
      <c r="E20" s="61"/>
      <c r="F20" s="61"/>
      <c r="G20" s="61"/>
      <c r="H20" s="61"/>
      <c r="I20" s="61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workbookViewId="0">
      <selection activeCell="E25" sqref="E25"/>
    </sheetView>
  </sheetViews>
  <sheetFormatPr defaultRowHeight="15" x14ac:dyDescent="0.25"/>
  <cols>
    <col min="1" max="1" width="12.28515625" style="42" customWidth="1"/>
    <col min="2" max="2" width="9.85546875" style="42" customWidth="1"/>
    <col min="3" max="3" width="12.7109375" style="42" customWidth="1"/>
    <col min="4" max="4" width="11.7109375" style="42" customWidth="1"/>
    <col min="5" max="5" width="13.140625" style="42" customWidth="1"/>
    <col min="6" max="6" width="13.28515625" style="42" customWidth="1"/>
    <col min="7" max="7" width="9.85546875" style="42" customWidth="1"/>
    <col min="8" max="8" width="16.5703125" style="42" customWidth="1"/>
    <col min="9" max="16384" width="9.140625" style="42"/>
  </cols>
  <sheetData>
    <row r="1" spans="1:13" ht="15.75" x14ac:dyDescent="0.25">
      <c r="A1" s="61"/>
      <c r="B1" s="61"/>
      <c r="C1" s="92" t="s">
        <v>76</v>
      </c>
      <c r="D1" s="92"/>
      <c r="E1" s="92"/>
      <c r="F1" s="92"/>
      <c r="G1" s="61"/>
      <c r="H1" s="61"/>
      <c r="I1" s="61"/>
    </row>
    <row r="2" spans="1:13" ht="15.75" x14ac:dyDescent="0.25">
      <c r="A2" s="61"/>
      <c r="B2" s="61"/>
      <c r="C2" s="82"/>
      <c r="D2" s="82"/>
      <c r="E2" s="82"/>
      <c r="F2" s="82"/>
      <c r="G2" s="61"/>
      <c r="H2" s="61"/>
      <c r="I2" s="61"/>
    </row>
    <row r="3" spans="1:13" ht="62.45" customHeight="1" x14ac:dyDescent="0.25">
      <c r="A3" s="93" t="s">
        <v>54</v>
      </c>
      <c r="B3" s="93"/>
      <c r="C3" s="93"/>
      <c r="D3" s="93"/>
      <c r="E3" s="93"/>
      <c r="F3" s="93"/>
      <c r="G3" s="93"/>
      <c r="H3" s="93"/>
      <c r="I3" s="61"/>
    </row>
    <row r="4" spans="1:13" ht="4.1500000000000004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3" ht="52.15" customHeight="1" x14ac:dyDescent="0.25">
      <c r="A5" s="76"/>
      <c r="B5" s="114" t="s">
        <v>27</v>
      </c>
      <c r="C5" s="115"/>
      <c r="D5" s="114" t="s">
        <v>52</v>
      </c>
      <c r="E5" s="115"/>
      <c r="F5" s="116" t="s">
        <v>28</v>
      </c>
      <c r="G5" s="114" t="s">
        <v>61</v>
      </c>
      <c r="H5" s="115"/>
      <c r="I5" s="61"/>
    </row>
    <row r="6" spans="1:13" ht="50.45" customHeight="1" x14ac:dyDescent="0.25">
      <c r="A6" s="77" t="s">
        <v>55</v>
      </c>
      <c r="B6" s="83" t="s">
        <v>29</v>
      </c>
      <c r="C6" s="67" t="s">
        <v>30</v>
      </c>
      <c r="D6" s="83" t="s">
        <v>31</v>
      </c>
      <c r="E6" s="67" t="s">
        <v>32</v>
      </c>
      <c r="F6" s="117"/>
      <c r="G6" s="83" t="s">
        <v>31</v>
      </c>
      <c r="H6" s="67" t="s">
        <v>32</v>
      </c>
      <c r="I6" s="61"/>
    </row>
    <row r="7" spans="1:13" s="113" customFormat="1" ht="15.6" customHeight="1" x14ac:dyDescent="0.25">
      <c r="A7" s="110" t="s">
        <v>77</v>
      </c>
      <c r="B7" s="111">
        <v>4559</v>
      </c>
      <c r="C7" s="112">
        <v>121751.06000000003</v>
      </c>
      <c r="D7" s="111">
        <v>3899</v>
      </c>
      <c r="E7" s="112">
        <v>76131.409999999989</v>
      </c>
      <c r="F7" s="111">
        <v>342</v>
      </c>
      <c r="G7" s="111">
        <v>4173</v>
      </c>
      <c r="H7" s="112">
        <v>88381.71</v>
      </c>
      <c r="I7" s="61"/>
      <c r="J7" s="61"/>
      <c r="K7" s="61"/>
      <c r="L7" s="61"/>
      <c r="M7" s="61"/>
    </row>
    <row r="8" spans="1:13" ht="15.75" x14ac:dyDescent="0.25">
      <c r="A8" s="78" t="s">
        <v>39</v>
      </c>
      <c r="B8" s="71">
        <v>1080</v>
      </c>
      <c r="C8" s="72">
        <v>37077.550000000003</v>
      </c>
      <c r="D8" s="71">
        <v>1103</v>
      </c>
      <c r="E8" s="72">
        <v>21312.760000000002</v>
      </c>
      <c r="F8" s="71">
        <v>119</v>
      </c>
      <c r="G8" s="71">
        <v>1018</v>
      </c>
      <c r="H8" s="72">
        <v>25415.9</v>
      </c>
      <c r="I8" s="61"/>
    </row>
    <row r="9" spans="1:13" ht="15.75" x14ac:dyDescent="0.25">
      <c r="A9" s="78" t="s">
        <v>38</v>
      </c>
      <c r="B9" s="71">
        <v>866</v>
      </c>
      <c r="C9" s="72">
        <v>33507.800000000003</v>
      </c>
      <c r="D9" s="71">
        <v>605</v>
      </c>
      <c r="E9" s="72">
        <v>17047.645</v>
      </c>
      <c r="F9" s="71">
        <v>21</v>
      </c>
      <c r="G9" s="71">
        <v>680</v>
      </c>
      <c r="H9" s="72">
        <v>17636.465</v>
      </c>
      <c r="I9" s="61"/>
    </row>
    <row r="10" spans="1:13" ht="15.75" x14ac:dyDescent="0.25">
      <c r="A10" s="78" t="s">
        <v>47</v>
      </c>
      <c r="B10" s="71">
        <v>75</v>
      </c>
      <c r="C10" s="72">
        <v>2049</v>
      </c>
      <c r="D10" s="71">
        <v>111</v>
      </c>
      <c r="E10" s="72">
        <v>1211</v>
      </c>
      <c r="F10" s="71">
        <v>2</v>
      </c>
      <c r="G10" s="71">
        <v>73</v>
      </c>
      <c r="H10" s="72">
        <v>1739</v>
      </c>
      <c r="I10" s="61"/>
    </row>
    <row r="11" spans="1:13" ht="15.75" x14ac:dyDescent="0.25">
      <c r="A11" s="78" t="s">
        <v>45</v>
      </c>
      <c r="B11" s="71">
        <v>12</v>
      </c>
      <c r="C11" s="72">
        <v>99.5</v>
      </c>
      <c r="D11" s="71">
        <v>9</v>
      </c>
      <c r="E11" s="72">
        <v>70</v>
      </c>
      <c r="F11" s="71">
        <v>12</v>
      </c>
      <c r="G11" s="71">
        <v>13</v>
      </c>
      <c r="H11" s="72">
        <v>109.5</v>
      </c>
      <c r="I11" s="61"/>
    </row>
    <row r="12" spans="1:13" ht="15.75" x14ac:dyDescent="0.25">
      <c r="A12" s="78" t="s">
        <v>42</v>
      </c>
      <c r="B12" s="71">
        <v>393</v>
      </c>
      <c r="C12" s="72">
        <v>7678.41</v>
      </c>
      <c r="D12" s="71">
        <v>350</v>
      </c>
      <c r="E12" s="72">
        <v>7109.98</v>
      </c>
      <c r="F12" s="71">
        <v>2</v>
      </c>
      <c r="G12" s="71">
        <v>368</v>
      </c>
      <c r="H12" s="72">
        <v>7318.27</v>
      </c>
      <c r="I12" s="61"/>
    </row>
    <row r="13" spans="1:13" ht="15.75" x14ac:dyDescent="0.25">
      <c r="A13" s="78" t="s">
        <v>41</v>
      </c>
      <c r="B13" s="71">
        <v>344</v>
      </c>
      <c r="C13" s="72">
        <v>8353.49</v>
      </c>
      <c r="D13" s="71">
        <v>252</v>
      </c>
      <c r="E13" s="72">
        <v>5175.04</v>
      </c>
      <c r="F13" s="71">
        <v>10</v>
      </c>
      <c r="G13" s="71">
        <v>313</v>
      </c>
      <c r="H13" s="72">
        <v>6950.59</v>
      </c>
      <c r="I13" s="61"/>
    </row>
    <row r="14" spans="1:13" ht="15.75" x14ac:dyDescent="0.25">
      <c r="A14" s="78" t="s">
        <v>43</v>
      </c>
      <c r="B14" s="71">
        <v>270</v>
      </c>
      <c r="C14" s="72">
        <v>6588.6399999999994</v>
      </c>
      <c r="D14" s="71">
        <v>196</v>
      </c>
      <c r="E14" s="72">
        <v>3724.17</v>
      </c>
      <c r="F14" s="71">
        <v>23</v>
      </c>
      <c r="G14" s="71">
        <v>239</v>
      </c>
      <c r="H14" s="72">
        <v>4522.0599999999995</v>
      </c>
      <c r="I14" s="61"/>
    </row>
    <row r="15" spans="1:13" ht="15.75" x14ac:dyDescent="0.25">
      <c r="A15" s="78" t="s">
        <v>44</v>
      </c>
      <c r="B15" s="71">
        <v>504</v>
      </c>
      <c r="C15" s="72">
        <v>10201.75</v>
      </c>
      <c r="D15" s="71">
        <v>408</v>
      </c>
      <c r="E15" s="72">
        <v>8026.7550000000001</v>
      </c>
      <c r="F15" s="71">
        <v>41</v>
      </c>
      <c r="G15" s="71">
        <v>489</v>
      </c>
      <c r="H15" s="72">
        <v>9580.755000000001</v>
      </c>
      <c r="I15" s="61"/>
    </row>
    <row r="16" spans="1:13" ht="15.75" x14ac:dyDescent="0.25">
      <c r="A16" s="78" t="s">
        <v>46</v>
      </c>
      <c r="B16" s="71">
        <v>608</v>
      </c>
      <c r="C16" s="72">
        <v>9479.32</v>
      </c>
      <c r="D16" s="71">
        <v>462</v>
      </c>
      <c r="E16" s="72">
        <v>6572.8600000000006</v>
      </c>
      <c r="F16" s="71">
        <v>95</v>
      </c>
      <c r="G16" s="71">
        <v>594</v>
      </c>
      <c r="H16" s="72">
        <v>8920.6699999999983</v>
      </c>
      <c r="I16" s="61"/>
    </row>
    <row r="17" spans="1:9" ht="15.75" x14ac:dyDescent="0.25">
      <c r="A17" s="78" t="s">
        <v>40</v>
      </c>
      <c r="B17" s="71">
        <v>407</v>
      </c>
      <c r="C17" s="72">
        <v>6715.6</v>
      </c>
      <c r="D17" s="71">
        <v>403</v>
      </c>
      <c r="E17" s="72">
        <v>5881.2</v>
      </c>
      <c r="F17" s="71">
        <v>17</v>
      </c>
      <c r="G17" s="71">
        <v>386</v>
      </c>
      <c r="H17" s="72">
        <v>6188.5</v>
      </c>
      <c r="I17" s="61"/>
    </row>
    <row r="18" spans="1:9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5.75" x14ac:dyDescent="0.25">
      <c r="A19" s="79" t="s">
        <v>33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61"/>
      <c r="B20" s="61"/>
      <c r="C20" s="61"/>
      <c r="D20" s="61"/>
      <c r="E20" s="61"/>
      <c r="F20" s="61"/>
      <c r="G20" s="61"/>
      <c r="H20" s="61"/>
      <c r="I20" s="61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90"/>
  <sheetViews>
    <sheetView topLeftCell="B25" workbookViewId="0">
      <selection activeCell="O1" sqref="A1:O91"/>
    </sheetView>
  </sheetViews>
  <sheetFormatPr defaultRowHeight="15" x14ac:dyDescent="0.25"/>
  <cols>
    <col min="1" max="1" width="22.28515625" customWidth="1"/>
    <col min="2" max="2" width="10.42578125" customWidth="1"/>
    <col min="3" max="3" width="13" customWidth="1"/>
    <col min="4" max="4" width="11" customWidth="1"/>
    <col min="5" max="5" width="12.85546875" customWidth="1"/>
    <col min="6" max="6" width="11" customWidth="1"/>
    <col min="7" max="7" width="13.140625" customWidth="1"/>
    <col min="8" max="8" width="11.28515625" customWidth="1"/>
    <col min="9" max="9" width="13.140625" customWidth="1"/>
    <col min="10" max="10" width="11.140625" customWidth="1"/>
    <col min="11" max="11" width="13" customWidth="1"/>
    <col min="12" max="12" width="10.7109375" customWidth="1"/>
    <col min="13" max="13" width="13.42578125" customWidth="1"/>
    <col min="14" max="14" width="11.5703125" customWidth="1"/>
    <col min="15" max="15" width="13.5703125" customWidth="1"/>
  </cols>
  <sheetData>
    <row r="1" spans="1:15" x14ac:dyDescent="0.25">
      <c r="M1" s="2"/>
      <c r="N1" s="2"/>
      <c r="O1" s="3" t="s">
        <v>13</v>
      </c>
    </row>
    <row r="2" spans="1:15" x14ac:dyDescent="0.25">
      <c r="M2" s="103" t="s">
        <v>14</v>
      </c>
      <c r="N2" s="103"/>
      <c r="O2" s="103"/>
    </row>
    <row r="3" spans="1:15" hidden="1" x14ac:dyDescent="0.25"/>
    <row r="4" spans="1:15" hidden="1" x14ac:dyDescent="0.25"/>
    <row r="5" spans="1:15" ht="15.75" hidden="1" x14ac:dyDescent="0.2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75" hidden="1" x14ac:dyDescent="0.25">
      <c r="A6" s="96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hidden="1" thickBot="1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idden="1" x14ac:dyDescent="0.25">
      <c r="A8" s="97" t="s">
        <v>1</v>
      </c>
      <c r="B8" s="99" t="s">
        <v>2</v>
      </c>
      <c r="C8" s="99"/>
      <c r="D8" s="99"/>
      <c r="E8" s="99"/>
      <c r="F8" s="99" t="s">
        <v>3</v>
      </c>
      <c r="G8" s="99"/>
      <c r="H8" s="99"/>
      <c r="I8" s="99"/>
      <c r="J8" s="99" t="s">
        <v>24</v>
      </c>
      <c r="K8" s="99"/>
      <c r="L8" s="99" t="s">
        <v>25</v>
      </c>
      <c r="M8" s="99"/>
      <c r="N8" s="99"/>
      <c r="O8" s="101"/>
    </row>
    <row r="9" spans="1:15" hidden="1" x14ac:dyDescent="0.25">
      <c r="A9" s="98"/>
      <c r="B9" s="100" t="s">
        <v>20</v>
      </c>
      <c r="C9" s="100"/>
      <c r="D9" s="100" t="s">
        <v>21</v>
      </c>
      <c r="E9" s="100"/>
      <c r="F9" s="100" t="s">
        <v>22</v>
      </c>
      <c r="G9" s="100"/>
      <c r="H9" s="100" t="s">
        <v>23</v>
      </c>
      <c r="I9" s="100"/>
      <c r="J9" s="100"/>
      <c r="K9" s="100"/>
      <c r="L9" s="100" t="s">
        <v>26</v>
      </c>
      <c r="M9" s="100"/>
      <c r="N9" s="100" t="s">
        <v>23</v>
      </c>
      <c r="O9" s="102"/>
    </row>
    <row r="10" spans="1:15" ht="30" hidden="1" x14ac:dyDescent="0.25">
      <c r="A10" s="4"/>
      <c r="B10" s="5" t="s">
        <v>36</v>
      </c>
      <c r="C10" s="5" t="s">
        <v>19</v>
      </c>
      <c r="D10" s="5" t="s">
        <v>36</v>
      </c>
      <c r="E10" s="5" t="s">
        <v>19</v>
      </c>
      <c r="F10" s="5" t="s">
        <v>36</v>
      </c>
      <c r="G10" s="5" t="s">
        <v>19</v>
      </c>
      <c r="H10" s="5" t="s">
        <v>36</v>
      </c>
      <c r="I10" s="5" t="s">
        <v>19</v>
      </c>
      <c r="J10" s="5" t="s">
        <v>36</v>
      </c>
      <c r="K10" s="5" t="s">
        <v>19</v>
      </c>
      <c r="L10" s="5" t="s">
        <v>36</v>
      </c>
      <c r="M10" s="5" t="s">
        <v>19</v>
      </c>
      <c r="N10" s="5" t="s">
        <v>36</v>
      </c>
      <c r="O10" s="6" t="s">
        <v>19</v>
      </c>
    </row>
    <row r="11" spans="1:15" hidden="1" x14ac:dyDescent="0.25">
      <c r="A11" s="7" t="s">
        <v>4</v>
      </c>
      <c r="B11" s="14" t="e">
        <f>#REF!</f>
        <v>#REF!</v>
      </c>
      <c r="C11" s="14" t="e">
        <f>B11</f>
        <v>#REF!</v>
      </c>
      <c r="D11" s="14" t="e">
        <f>#REF!</f>
        <v>#REF!</v>
      </c>
      <c r="E11" s="14" t="e">
        <f>D11</f>
        <v>#REF!</v>
      </c>
      <c r="F11" s="14" t="e">
        <f>#REF!</f>
        <v>#REF!</v>
      </c>
      <c r="G11" s="14" t="e">
        <f>F11</f>
        <v>#REF!</v>
      </c>
      <c r="H11" s="14" t="e">
        <f>#REF!</f>
        <v>#REF!</v>
      </c>
      <c r="I11" s="14" t="e">
        <f>H11</f>
        <v>#REF!</v>
      </c>
      <c r="J11" s="14" t="e">
        <f>#REF!</f>
        <v>#REF!</v>
      </c>
      <c r="K11" s="14" t="e">
        <f>J11</f>
        <v>#REF!</v>
      </c>
      <c r="L11" s="14" t="e">
        <f>#REF!</f>
        <v>#REF!</v>
      </c>
      <c r="M11" s="14" t="e">
        <f>L11</f>
        <v>#REF!</v>
      </c>
      <c r="N11" s="14" t="e">
        <f>#REF!</f>
        <v>#REF!</v>
      </c>
      <c r="O11" s="14" t="e">
        <f>N11</f>
        <v>#REF!</v>
      </c>
    </row>
    <row r="12" spans="1:15" hidden="1" x14ac:dyDescent="0.25">
      <c r="A12" s="7" t="s">
        <v>6</v>
      </c>
      <c r="B12" s="14" t="e">
        <f>#REF!</f>
        <v>#REF!</v>
      </c>
      <c r="C12" s="14" t="e">
        <f t="shared" ref="C12:C18" si="0">B12</f>
        <v>#REF!</v>
      </c>
      <c r="D12" s="14" t="e">
        <f>#REF!</f>
        <v>#REF!</v>
      </c>
      <c r="E12" s="14" t="e">
        <f t="shared" ref="E12:E18" si="1">D12</f>
        <v>#REF!</v>
      </c>
      <c r="F12" s="14" t="e">
        <f>#REF!</f>
        <v>#REF!</v>
      </c>
      <c r="G12" s="14" t="e">
        <f t="shared" ref="G12:G18" si="2">F12</f>
        <v>#REF!</v>
      </c>
      <c r="H12" s="14" t="e">
        <f>#REF!</f>
        <v>#REF!</v>
      </c>
      <c r="I12" s="14" t="e">
        <f t="shared" ref="I12:I18" si="3">H12</f>
        <v>#REF!</v>
      </c>
      <c r="J12" s="14" t="e">
        <f>#REF!</f>
        <v>#REF!</v>
      </c>
      <c r="K12" s="14" t="e">
        <f t="shared" ref="K12:K18" si="4">J12</f>
        <v>#REF!</v>
      </c>
      <c r="L12" s="14" t="e">
        <f>#REF!</f>
        <v>#REF!</v>
      </c>
      <c r="M12" s="14" t="e">
        <f t="shared" ref="M12:M18" si="5">L12</f>
        <v>#REF!</v>
      </c>
      <c r="N12" s="14" t="e">
        <f>#REF!</f>
        <v>#REF!</v>
      </c>
      <c r="O12" s="14" t="e">
        <f t="shared" ref="O12:O18" si="6">N12</f>
        <v>#REF!</v>
      </c>
    </row>
    <row r="13" spans="1:15" hidden="1" x14ac:dyDescent="0.25">
      <c r="A13" s="7" t="s">
        <v>5</v>
      </c>
      <c r="B13" s="14" t="e">
        <f>#REF!</f>
        <v>#REF!</v>
      </c>
      <c r="C13" s="14" t="e">
        <f t="shared" si="0"/>
        <v>#REF!</v>
      </c>
      <c r="D13" s="14" t="e">
        <f>#REF!</f>
        <v>#REF!</v>
      </c>
      <c r="E13" s="14" t="e">
        <f t="shared" si="1"/>
        <v>#REF!</v>
      </c>
      <c r="F13" s="14" t="e">
        <f>#REF!</f>
        <v>#REF!</v>
      </c>
      <c r="G13" s="14" t="e">
        <f t="shared" si="2"/>
        <v>#REF!</v>
      </c>
      <c r="H13" s="14" t="e">
        <f>#REF!</f>
        <v>#REF!</v>
      </c>
      <c r="I13" s="14" t="e">
        <f t="shared" si="3"/>
        <v>#REF!</v>
      </c>
      <c r="J13" s="14" t="e">
        <f>#REF!</f>
        <v>#REF!</v>
      </c>
      <c r="K13" s="14" t="e">
        <f t="shared" si="4"/>
        <v>#REF!</v>
      </c>
      <c r="L13" s="14" t="e">
        <f>#REF!</f>
        <v>#REF!</v>
      </c>
      <c r="M13" s="14" t="e">
        <f t="shared" si="5"/>
        <v>#REF!</v>
      </c>
      <c r="N13" s="14" t="e">
        <f>#REF!</f>
        <v>#REF!</v>
      </c>
      <c r="O13" s="14" t="e">
        <f t="shared" si="6"/>
        <v>#REF!</v>
      </c>
    </row>
    <row r="14" spans="1:15" hidden="1" x14ac:dyDescent="0.25">
      <c r="A14" s="7" t="s">
        <v>7</v>
      </c>
      <c r="B14" s="14" t="e">
        <f>#REF!</f>
        <v>#REF!</v>
      </c>
      <c r="C14" s="14" t="e">
        <f t="shared" si="0"/>
        <v>#REF!</v>
      </c>
      <c r="D14" s="14" t="e">
        <f>#REF!</f>
        <v>#REF!</v>
      </c>
      <c r="E14" s="14" t="e">
        <f t="shared" si="1"/>
        <v>#REF!</v>
      </c>
      <c r="F14" s="14" t="e">
        <f>#REF!</f>
        <v>#REF!</v>
      </c>
      <c r="G14" s="14" t="e">
        <f t="shared" si="2"/>
        <v>#REF!</v>
      </c>
      <c r="H14" s="14" t="e">
        <f>#REF!</f>
        <v>#REF!</v>
      </c>
      <c r="I14" s="14" t="e">
        <f t="shared" si="3"/>
        <v>#REF!</v>
      </c>
      <c r="J14" s="14" t="e">
        <f>#REF!</f>
        <v>#REF!</v>
      </c>
      <c r="K14" s="14" t="e">
        <f t="shared" si="4"/>
        <v>#REF!</v>
      </c>
      <c r="L14" s="14" t="e">
        <f>#REF!</f>
        <v>#REF!</v>
      </c>
      <c r="M14" s="14" t="e">
        <f t="shared" si="5"/>
        <v>#REF!</v>
      </c>
      <c r="N14" s="14" t="e">
        <f>#REF!</f>
        <v>#REF!</v>
      </c>
      <c r="O14" s="14" t="e">
        <f t="shared" si="6"/>
        <v>#REF!</v>
      </c>
    </row>
    <row r="15" spans="1:15" hidden="1" x14ac:dyDescent="0.25">
      <c r="A15" s="7" t="s">
        <v>8</v>
      </c>
      <c r="B15" s="14" t="e">
        <f>#REF!</f>
        <v>#REF!</v>
      </c>
      <c r="C15" s="14" t="e">
        <f t="shared" si="0"/>
        <v>#REF!</v>
      </c>
      <c r="D15" s="14" t="e">
        <f>#REF!</f>
        <v>#REF!</v>
      </c>
      <c r="E15" s="14" t="e">
        <f t="shared" si="1"/>
        <v>#REF!</v>
      </c>
      <c r="F15" s="14" t="e">
        <f>#REF!</f>
        <v>#REF!</v>
      </c>
      <c r="G15" s="14" t="e">
        <f t="shared" si="2"/>
        <v>#REF!</v>
      </c>
      <c r="H15" s="14" t="e">
        <f>#REF!</f>
        <v>#REF!</v>
      </c>
      <c r="I15" s="14" t="e">
        <f t="shared" si="3"/>
        <v>#REF!</v>
      </c>
      <c r="J15" s="14" t="e">
        <f>#REF!</f>
        <v>#REF!</v>
      </c>
      <c r="K15" s="14" t="e">
        <f t="shared" si="4"/>
        <v>#REF!</v>
      </c>
      <c r="L15" s="14" t="e">
        <f>#REF!</f>
        <v>#REF!</v>
      </c>
      <c r="M15" s="14" t="e">
        <f t="shared" si="5"/>
        <v>#REF!</v>
      </c>
      <c r="N15" s="14" t="e">
        <f>#REF!</f>
        <v>#REF!</v>
      </c>
      <c r="O15" s="14" t="e">
        <f t="shared" si="6"/>
        <v>#REF!</v>
      </c>
    </row>
    <row r="16" spans="1:15" hidden="1" x14ac:dyDescent="0.25">
      <c r="A16" s="7" t="s">
        <v>9</v>
      </c>
      <c r="B16" s="14" t="e">
        <f>#REF!</f>
        <v>#REF!</v>
      </c>
      <c r="C16" s="14" t="e">
        <f t="shared" si="0"/>
        <v>#REF!</v>
      </c>
      <c r="D16" s="14" t="e">
        <f>#REF!</f>
        <v>#REF!</v>
      </c>
      <c r="E16" s="14" t="e">
        <f t="shared" si="1"/>
        <v>#REF!</v>
      </c>
      <c r="F16" s="14" t="e">
        <f>#REF!</f>
        <v>#REF!</v>
      </c>
      <c r="G16" s="14" t="e">
        <f t="shared" si="2"/>
        <v>#REF!</v>
      </c>
      <c r="H16" s="14" t="e">
        <f>#REF!</f>
        <v>#REF!</v>
      </c>
      <c r="I16" s="14" t="e">
        <f t="shared" si="3"/>
        <v>#REF!</v>
      </c>
      <c r="J16" s="14" t="e">
        <f>#REF!</f>
        <v>#REF!</v>
      </c>
      <c r="K16" s="14" t="e">
        <f t="shared" si="4"/>
        <v>#REF!</v>
      </c>
      <c r="L16" s="14" t="e">
        <f>#REF!</f>
        <v>#REF!</v>
      </c>
      <c r="M16" s="14" t="e">
        <f t="shared" si="5"/>
        <v>#REF!</v>
      </c>
      <c r="N16" s="14" t="e">
        <f>#REF!</f>
        <v>#REF!</v>
      </c>
      <c r="O16" s="14" t="e">
        <f t="shared" si="6"/>
        <v>#REF!</v>
      </c>
    </row>
    <row r="17" spans="1:15" hidden="1" x14ac:dyDescent="0.25">
      <c r="A17" s="7" t="s">
        <v>10</v>
      </c>
      <c r="B17" s="14" t="e">
        <f>#REF!</f>
        <v>#REF!</v>
      </c>
      <c r="C17" s="14" t="e">
        <f t="shared" si="0"/>
        <v>#REF!</v>
      </c>
      <c r="D17" s="14" t="e">
        <f>#REF!</f>
        <v>#REF!</v>
      </c>
      <c r="E17" s="14" t="e">
        <f t="shared" si="1"/>
        <v>#REF!</v>
      </c>
      <c r="F17" s="14" t="e">
        <f>#REF!</f>
        <v>#REF!</v>
      </c>
      <c r="G17" s="14" t="e">
        <f t="shared" si="2"/>
        <v>#REF!</v>
      </c>
      <c r="H17" s="14" t="e">
        <f>#REF!</f>
        <v>#REF!</v>
      </c>
      <c r="I17" s="14" t="e">
        <f t="shared" si="3"/>
        <v>#REF!</v>
      </c>
      <c r="J17" s="14" t="e">
        <f>#REF!</f>
        <v>#REF!</v>
      </c>
      <c r="K17" s="14" t="e">
        <f t="shared" si="4"/>
        <v>#REF!</v>
      </c>
      <c r="L17" s="14" t="e">
        <f>#REF!</f>
        <v>#REF!</v>
      </c>
      <c r="M17" s="14" t="e">
        <f t="shared" si="5"/>
        <v>#REF!</v>
      </c>
      <c r="N17" s="14" t="e">
        <f>#REF!</f>
        <v>#REF!</v>
      </c>
      <c r="O17" s="14" t="e">
        <f t="shared" si="6"/>
        <v>#REF!</v>
      </c>
    </row>
    <row r="18" spans="1:15" hidden="1" x14ac:dyDescent="0.25">
      <c r="A18" s="7" t="s">
        <v>11</v>
      </c>
      <c r="B18" s="14" t="e">
        <f>#REF!</f>
        <v>#REF!</v>
      </c>
      <c r="C18" s="14" t="e">
        <f t="shared" si="0"/>
        <v>#REF!</v>
      </c>
      <c r="D18" s="14" t="e">
        <f>#REF!</f>
        <v>#REF!</v>
      </c>
      <c r="E18" s="14" t="e">
        <f t="shared" si="1"/>
        <v>#REF!</v>
      </c>
      <c r="F18" s="14" t="e">
        <f>#REF!</f>
        <v>#REF!</v>
      </c>
      <c r="G18" s="14" t="e">
        <f t="shared" si="2"/>
        <v>#REF!</v>
      </c>
      <c r="H18" s="14" t="e">
        <f>#REF!</f>
        <v>#REF!</v>
      </c>
      <c r="I18" s="14" t="e">
        <f t="shared" si="3"/>
        <v>#REF!</v>
      </c>
      <c r="J18" s="14" t="e">
        <f>#REF!</f>
        <v>#REF!</v>
      </c>
      <c r="K18" s="14" t="e">
        <f t="shared" si="4"/>
        <v>#REF!</v>
      </c>
      <c r="L18" s="14" t="e">
        <f>#REF!</f>
        <v>#REF!</v>
      </c>
      <c r="M18" s="14" t="e">
        <f t="shared" si="5"/>
        <v>#REF!</v>
      </c>
      <c r="N18" s="14" t="e">
        <f>#REF!</f>
        <v>#REF!</v>
      </c>
      <c r="O18" s="14" t="e">
        <f t="shared" si="6"/>
        <v>#REF!</v>
      </c>
    </row>
    <row r="19" spans="1:15" ht="15.75" hidden="1" thickBot="1" x14ac:dyDescent="0.3">
      <c r="A19" s="8" t="s">
        <v>12</v>
      </c>
      <c r="B19" s="9" t="e">
        <f>SUM(B11:B18)</f>
        <v>#REF!</v>
      </c>
      <c r="C19" s="9" t="e">
        <f t="shared" ref="C19:O19" si="7">SUM(C11:C18)</f>
        <v>#REF!</v>
      </c>
      <c r="D19" s="9" t="e">
        <f t="shared" si="7"/>
        <v>#REF!</v>
      </c>
      <c r="E19" s="9" t="e">
        <f t="shared" si="7"/>
        <v>#REF!</v>
      </c>
      <c r="F19" s="9" t="e">
        <f t="shared" si="7"/>
        <v>#REF!</v>
      </c>
      <c r="G19" s="9" t="e">
        <f t="shared" si="7"/>
        <v>#REF!</v>
      </c>
      <c r="H19" s="9" t="e">
        <f t="shared" si="7"/>
        <v>#REF!</v>
      </c>
      <c r="I19" s="9" t="e">
        <f t="shared" si="7"/>
        <v>#REF!</v>
      </c>
      <c r="J19" s="9" t="e">
        <f t="shared" si="7"/>
        <v>#REF!</v>
      </c>
      <c r="K19" s="9" t="e">
        <f t="shared" si="7"/>
        <v>#REF!</v>
      </c>
      <c r="L19" s="9" t="e">
        <f t="shared" si="7"/>
        <v>#REF!</v>
      </c>
      <c r="M19" s="9" t="e">
        <f t="shared" si="7"/>
        <v>#REF!</v>
      </c>
      <c r="N19" s="9" t="e">
        <f t="shared" si="7"/>
        <v>#REF!</v>
      </c>
      <c r="O19" s="9" t="e">
        <f t="shared" si="7"/>
        <v>#REF!</v>
      </c>
    </row>
    <row r="20" spans="1:15" hidden="1" x14ac:dyDescent="0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idden="1" x14ac:dyDescent="0.25">
      <c r="A21" s="1" t="s">
        <v>15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idden="1" x14ac:dyDescent="0.25">
      <c r="A22" s="1" t="s">
        <v>16</v>
      </c>
      <c r="B22" s="1"/>
      <c r="C22" s="2"/>
      <c r="D22" s="2"/>
      <c r="E22" s="2"/>
      <c r="F22" s="2"/>
      <c r="G22" s="10"/>
      <c r="H22" s="11"/>
      <c r="I22" s="2" t="s">
        <v>17</v>
      </c>
      <c r="J22" s="2"/>
      <c r="K22" s="2"/>
      <c r="L22" s="2"/>
      <c r="M22" s="2"/>
      <c r="N22" s="2"/>
      <c r="O22" s="2"/>
    </row>
    <row r="23" spans="1:15" hidden="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idden="1" x14ac:dyDescent="0.25">
      <c r="A24" s="12" t="s">
        <v>18</v>
      </c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</row>
    <row r="26" spans="1:15" ht="15.75" hidden="1" customHeight="1" x14ac:dyDescent="0.25"/>
    <row r="27" spans="1:15" ht="15.75" hidden="1" x14ac:dyDescent="0.25">
      <c r="A27" s="104" t="s">
        <v>48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5.75" hidden="1" x14ac:dyDescent="0.25">
      <c r="A28" s="96" t="s">
        <v>37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75" hidden="1" thickBot="1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idden="1" x14ac:dyDescent="0.25">
      <c r="A30" s="97" t="s">
        <v>1</v>
      </c>
      <c r="B30" s="99" t="s">
        <v>2</v>
      </c>
      <c r="C30" s="99"/>
      <c r="D30" s="99"/>
      <c r="E30" s="99"/>
      <c r="F30" s="99" t="s">
        <v>3</v>
      </c>
      <c r="G30" s="99"/>
      <c r="H30" s="99"/>
      <c r="I30" s="99"/>
      <c r="J30" s="99" t="s">
        <v>24</v>
      </c>
      <c r="K30" s="99"/>
      <c r="L30" s="99" t="s">
        <v>25</v>
      </c>
      <c r="M30" s="99"/>
      <c r="N30" s="99"/>
      <c r="O30" s="101"/>
    </row>
    <row r="31" spans="1:15" hidden="1" x14ac:dyDescent="0.25">
      <c r="A31" s="98"/>
      <c r="B31" s="100" t="s">
        <v>20</v>
      </c>
      <c r="C31" s="100"/>
      <c r="D31" s="100" t="s">
        <v>21</v>
      </c>
      <c r="E31" s="100"/>
      <c r="F31" s="100" t="s">
        <v>22</v>
      </c>
      <c r="G31" s="100"/>
      <c r="H31" s="100" t="s">
        <v>23</v>
      </c>
      <c r="I31" s="100"/>
      <c r="J31" s="100"/>
      <c r="K31" s="100"/>
      <c r="L31" s="100" t="s">
        <v>26</v>
      </c>
      <c r="M31" s="100"/>
      <c r="N31" s="100" t="s">
        <v>23</v>
      </c>
      <c r="O31" s="102"/>
    </row>
    <row r="32" spans="1:15" ht="30" hidden="1" x14ac:dyDescent="0.25">
      <c r="A32" s="4"/>
      <c r="B32" s="5" t="s">
        <v>36</v>
      </c>
      <c r="C32" s="5" t="s">
        <v>19</v>
      </c>
      <c r="D32" s="5" t="s">
        <v>36</v>
      </c>
      <c r="E32" s="5" t="s">
        <v>19</v>
      </c>
      <c r="F32" s="5" t="s">
        <v>36</v>
      </c>
      <c r="G32" s="5" t="s">
        <v>19</v>
      </c>
      <c r="H32" s="5" t="s">
        <v>36</v>
      </c>
      <c r="I32" s="5" t="s">
        <v>19</v>
      </c>
      <c r="J32" s="5" t="s">
        <v>36</v>
      </c>
      <c r="K32" s="5" t="s">
        <v>19</v>
      </c>
      <c r="L32" s="5" t="s">
        <v>36</v>
      </c>
      <c r="M32" s="5" t="s">
        <v>19</v>
      </c>
      <c r="N32" s="5" t="s">
        <v>36</v>
      </c>
      <c r="O32" s="6" t="s">
        <v>19</v>
      </c>
    </row>
    <row r="33" spans="1:15" hidden="1" x14ac:dyDescent="0.25">
      <c r="A33" s="7" t="s">
        <v>4</v>
      </c>
      <c r="B33" s="14" t="e">
        <f>#REF!-'свод ежемесячный'!B11</f>
        <v>#REF!</v>
      </c>
      <c r="C33" s="14" t="e">
        <f>B33+C11</f>
        <v>#REF!</v>
      </c>
      <c r="D33" s="14">
        <v>5167.74</v>
      </c>
      <c r="E33" s="14">
        <v>10089.49</v>
      </c>
      <c r="F33" s="14" t="e">
        <f>#REF!-F11</f>
        <v>#REF!</v>
      </c>
      <c r="G33" s="14" t="e">
        <f>F33+G11</f>
        <v>#REF!</v>
      </c>
      <c r="H33" s="14">
        <v>3943.25</v>
      </c>
      <c r="I33" s="14">
        <v>7064.06</v>
      </c>
      <c r="J33" s="14">
        <v>18</v>
      </c>
      <c r="K33" s="14">
        <v>19</v>
      </c>
      <c r="L33" s="14" t="e">
        <f>#REF!-'свод ежемесячный'!L11</f>
        <v>#REF!</v>
      </c>
      <c r="M33" s="14" t="e">
        <f>L33+M11</f>
        <v>#REF!</v>
      </c>
      <c r="N33" s="14">
        <v>2679.25</v>
      </c>
      <c r="O33" s="14">
        <v>5222.83</v>
      </c>
    </row>
    <row r="34" spans="1:15" hidden="1" x14ac:dyDescent="0.25">
      <c r="A34" s="7" t="s">
        <v>6</v>
      </c>
      <c r="B34" s="14" t="e">
        <f>#REF!-'свод ежемесячный'!B12</f>
        <v>#REF!</v>
      </c>
      <c r="C34" s="14" t="e">
        <f t="shared" ref="C34:C40" si="8">B34+C12</f>
        <v>#REF!</v>
      </c>
      <c r="D34" s="14" t="e">
        <f>#REF!-'свод ежемесячный'!D12</f>
        <v>#REF!</v>
      </c>
      <c r="E34" s="14" t="e">
        <f t="shared" ref="E34:E40" si="9">D34+E12</f>
        <v>#REF!</v>
      </c>
      <c r="F34" s="14">
        <v>11</v>
      </c>
      <c r="G34" s="14">
        <v>20</v>
      </c>
      <c r="H34" s="14">
        <v>713.56</v>
      </c>
      <c r="I34" s="14" t="e">
        <f t="shared" ref="I34:I40" si="10">H34+I12</f>
        <v>#REF!</v>
      </c>
      <c r="J34" s="14">
        <v>5</v>
      </c>
      <c r="K34" s="14" t="e">
        <f t="shared" ref="K34:K40" si="11">J34+K12</f>
        <v>#REF!</v>
      </c>
      <c r="L34" s="14" t="e">
        <f>#REF!-'свод ежемесячный'!L12</f>
        <v>#REF!</v>
      </c>
      <c r="M34" s="14" t="e">
        <f t="shared" ref="M34:M40" si="12">L34+M12</f>
        <v>#REF!</v>
      </c>
      <c r="N34" s="14" t="e">
        <f>#REF!-'свод ежемесячный'!N12</f>
        <v>#REF!</v>
      </c>
      <c r="O34" s="14" t="e">
        <f t="shared" ref="O34:O39" si="13">N34+O12</f>
        <v>#REF!</v>
      </c>
    </row>
    <row r="35" spans="1:15" hidden="1" x14ac:dyDescent="0.25">
      <c r="A35" s="7" t="s">
        <v>5</v>
      </c>
      <c r="B35" s="14" t="e">
        <f>#REF!-'свод ежемесячный'!B13</f>
        <v>#REF!</v>
      </c>
      <c r="C35" s="14" t="e">
        <f t="shared" si="8"/>
        <v>#REF!</v>
      </c>
      <c r="D35" s="14" t="e">
        <f>#REF!-'свод ежемесячный'!D13</f>
        <v>#REF!</v>
      </c>
      <c r="E35" s="14" t="e">
        <f t="shared" si="9"/>
        <v>#REF!</v>
      </c>
      <c r="F35" s="14" t="e">
        <f>#REF!-F13</f>
        <v>#REF!</v>
      </c>
      <c r="G35" s="14" t="e">
        <f t="shared" ref="G35:G40" si="14">F35+G13</f>
        <v>#REF!</v>
      </c>
      <c r="H35" s="14" t="e">
        <f>#REF!-'свод ежемесячный'!H13</f>
        <v>#REF!</v>
      </c>
      <c r="I35" s="14" t="e">
        <f t="shared" si="10"/>
        <v>#REF!</v>
      </c>
      <c r="J35" s="14">
        <v>4</v>
      </c>
      <c r="K35" s="14" t="e">
        <f t="shared" si="11"/>
        <v>#REF!</v>
      </c>
      <c r="L35" s="14" t="e">
        <f>#REF!-'свод ежемесячный'!L13</f>
        <v>#REF!</v>
      </c>
      <c r="M35" s="14" t="e">
        <f t="shared" si="12"/>
        <v>#REF!</v>
      </c>
      <c r="N35" s="14" t="e">
        <f>#REF!-'свод ежемесячный'!N13</f>
        <v>#REF!</v>
      </c>
      <c r="O35" s="14" t="e">
        <f t="shared" si="13"/>
        <v>#REF!</v>
      </c>
    </row>
    <row r="36" spans="1:15" hidden="1" x14ac:dyDescent="0.25">
      <c r="A36" s="7" t="s">
        <v>7</v>
      </c>
      <c r="B36" s="14" t="e">
        <f>#REF!-'свод ежемесячный'!B14</f>
        <v>#REF!</v>
      </c>
      <c r="C36" s="14" t="e">
        <f t="shared" si="8"/>
        <v>#REF!</v>
      </c>
      <c r="D36" s="14" t="e">
        <f>#REF!-'свод ежемесячный'!D14</f>
        <v>#REF!</v>
      </c>
      <c r="E36" s="14" t="e">
        <f t="shared" si="9"/>
        <v>#REF!</v>
      </c>
      <c r="F36" s="14" t="e">
        <f>#REF!-F14</f>
        <v>#REF!</v>
      </c>
      <c r="G36" s="14" t="e">
        <f t="shared" si="14"/>
        <v>#REF!</v>
      </c>
      <c r="H36" s="14" t="e">
        <f>#REF!-'свод ежемесячный'!H14</f>
        <v>#REF!</v>
      </c>
      <c r="I36" s="14" t="e">
        <f t="shared" si="10"/>
        <v>#REF!</v>
      </c>
      <c r="J36" s="14" t="e">
        <f>#REF!-'свод ежемесячный'!J14</f>
        <v>#REF!</v>
      </c>
      <c r="K36" s="14" t="e">
        <f t="shared" si="11"/>
        <v>#REF!</v>
      </c>
      <c r="L36" s="14" t="e">
        <f>#REF!-'свод ежемесячный'!L14</f>
        <v>#REF!</v>
      </c>
      <c r="M36" s="14" t="e">
        <f t="shared" si="12"/>
        <v>#REF!</v>
      </c>
      <c r="N36" s="14" t="e">
        <f>#REF!-'свод ежемесячный'!N14</f>
        <v>#REF!</v>
      </c>
      <c r="O36" s="14" t="e">
        <f t="shared" si="13"/>
        <v>#REF!</v>
      </c>
    </row>
    <row r="37" spans="1:15" hidden="1" x14ac:dyDescent="0.25">
      <c r="A37" s="7" t="s">
        <v>8</v>
      </c>
      <c r="B37" s="14" t="e">
        <f>#REF!-'свод ежемесячный'!B15</f>
        <v>#REF!</v>
      </c>
      <c r="C37" s="14" t="e">
        <f t="shared" si="8"/>
        <v>#REF!</v>
      </c>
      <c r="D37" s="14" t="e">
        <f>#REF!-'свод ежемесячный'!D15</f>
        <v>#REF!</v>
      </c>
      <c r="E37" s="14" t="e">
        <f t="shared" si="9"/>
        <v>#REF!</v>
      </c>
      <c r="F37" s="14" t="e">
        <f>#REF!-F15</f>
        <v>#REF!</v>
      </c>
      <c r="G37" s="14" t="e">
        <f t="shared" si="14"/>
        <v>#REF!</v>
      </c>
      <c r="H37" s="14" t="e">
        <f>#REF!-'свод ежемесячный'!H15</f>
        <v>#REF!</v>
      </c>
      <c r="I37" s="14" t="e">
        <f t="shared" si="10"/>
        <v>#REF!</v>
      </c>
      <c r="J37" s="14" t="e">
        <f>#REF!-'свод ежемесячный'!J15</f>
        <v>#REF!</v>
      </c>
      <c r="K37" s="14" t="e">
        <f t="shared" si="11"/>
        <v>#REF!</v>
      </c>
      <c r="L37" s="14" t="e">
        <f>#REF!-'свод ежемесячный'!L15</f>
        <v>#REF!</v>
      </c>
      <c r="M37" s="14" t="e">
        <f t="shared" si="12"/>
        <v>#REF!</v>
      </c>
      <c r="N37" s="14" t="e">
        <f>#REF!-'свод ежемесячный'!N15</f>
        <v>#REF!</v>
      </c>
      <c r="O37" s="14" t="e">
        <f t="shared" si="13"/>
        <v>#REF!</v>
      </c>
    </row>
    <row r="38" spans="1:15" hidden="1" x14ac:dyDescent="0.25">
      <c r="A38" s="7" t="s">
        <v>9</v>
      </c>
      <c r="B38" s="14" t="e">
        <f>#REF!-'свод ежемесячный'!B16</f>
        <v>#REF!</v>
      </c>
      <c r="C38" s="14" t="e">
        <f t="shared" si="8"/>
        <v>#REF!</v>
      </c>
      <c r="D38" s="14" t="e">
        <f>#REF!-'свод ежемесячный'!D16</f>
        <v>#REF!</v>
      </c>
      <c r="E38" s="14" t="e">
        <f t="shared" si="9"/>
        <v>#REF!</v>
      </c>
      <c r="F38" s="14" t="e">
        <f>#REF!-F16</f>
        <v>#REF!</v>
      </c>
      <c r="G38" s="14" t="e">
        <f t="shared" si="14"/>
        <v>#REF!</v>
      </c>
      <c r="H38" s="14" t="e">
        <f>#REF!-'свод ежемесячный'!H16</f>
        <v>#REF!</v>
      </c>
      <c r="I38" s="14" t="e">
        <f t="shared" si="10"/>
        <v>#REF!</v>
      </c>
      <c r="J38" s="14" t="e">
        <f>#REF!-'свод ежемесячный'!J16</f>
        <v>#REF!</v>
      </c>
      <c r="K38" s="14" t="e">
        <f t="shared" si="11"/>
        <v>#REF!</v>
      </c>
      <c r="L38" s="14" t="e">
        <f>#REF!-'свод ежемесячный'!L16</f>
        <v>#REF!</v>
      </c>
      <c r="M38" s="14" t="e">
        <f t="shared" si="12"/>
        <v>#REF!</v>
      </c>
      <c r="N38" s="14" t="e">
        <f>#REF!-'свод ежемесячный'!N16</f>
        <v>#REF!</v>
      </c>
      <c r="O38" s="14" t="e">
        <f t="shared" si="13"/>
        <v>#REF!</v>
      </c>
    </row>
    <row r="39" spans="1:15" hidden="1" x14ac:dyDescent="0.25">
      <c r="A39" s="7" t="s">
        <v>10</v>
      </c>
      <c r="B39" s="14">
        <v>6</v>
      </c>
      <c r="C39" s="14">
        <v>8</v>
      </c>
      <c r="D39" s="14" t="e">
        <f>#REF!-'свод ежемесячный'!D17</f>
        <v>#REF!</v>
      </c>
      <c r="E39" s="14" t="e">
        <f t="shared" si="9"/>
        <v>#REF!</v>
      </c>
      <c r="F39" s="14" t="e">
        <f>#REF!-F17</f>
        <v>#REF!</v>
      </c>
      <c r="G39" s="14" t="e">
        <f t="shared" si="14"/>
        <v>#REF!</v>
      </c>
      <c r="H39" s="14" t="e">
        <f>#REF!-'свод ежемесячный'!H17</f>
        <v>#REF!</v>
      </c>
      <c r="I39" s="14" t="e">
        <f t="shared" si="10"/>
        <v>#REF!</v>
      </c>
      <c r="J39" s="14" t="e">
        <f>#REF!-'свод ежемесячный'!J17</f>
        <v>#REF!</v>
      </c>
      <c r="K39" s="14" t="e">
        <f t="shared" si="11"/>
        <v>#REF!</v>
      </c>
      <c r="L39" s="14" t="e">
        <f>#REF!-'свод ежемесячный'!L17</f>
        <v>#REF!</v>
      </c>
      <c r="M39" s="14" t="e">
        <f t="shared" si="12"/>
        <v>#REF!</v>
      </c>
      <c r="N39" s="14">
        <v>0</v>
      </c>
      <c r="O39" s="14" t="e">
        <f t="shared" si="13"/>
        <v>#REF!</v>
      </c>
    </row>
    <row r="40" spans="1:15" hidden="1" x14ac:dyDescent="0.25">
      <c r="A40" s="7" t="s">
        <v>11</v>
      </c>
      <c r="B40" s="14" t="e">
        <f>#REF!-'свод ежемесячный'!B18</f>
        <v>#REF!</v>
      </c>
      <c r="C40" s="14" t="e">
        <f t="shared" si="8"/>
        <v>#REF!</v>
      </c>
      <c r="D40" s="14" t="e">
        <f>#REF!-'свод ежемесячный'!D18</f>
        <v>#REF!</v>
      </c>
      <c r="E40" s="14" t="e">
        <f t="shared" si="9"/>
        <v>#REF!</v>
      </c>
      <c r="F40" s="14" t="e">
        <f>#REF!-F18</f>
        <v>#REF!</v>
      </c>
      <c r="G40" s="14" t="e">
        <f t="shared" si="14"/>
        <v>#REF!</v>
      </c>
      <c r="H40" s="14" t="e">
        <f>#REF!-'свод ежемесячный'!H18</f>
        <v>#REF!</v>
      </c>
      <c r="I40" s="14" t="e">
        <f t="shared" si="10"/>
        <v>#REF!</v>
      </c>
      <c r="J40" s="14" t="e">
        <f>#REF!-'свод ежемесячный'!J18</f>
        <v>#REF!</v>
      </c>
      <c r="K40" s="14" t="e">
        <f t="shared" si="11"/>
        <v>#REF!</v>
      </c>
      <c r="L40" s="14" t="e">
        <f>#REF!-'свод ежемесячный'!L18</f>
        <v>#REF!</v>
      </c>
      <c r="M40" s="14" t="e">
        <f t="shared" si="12"/>
        <v>#REF!</v>
      </c>
      <c r="N40" s="14">
        <v>650</v>
      </c>
      <c r="O40" s="14">
        <v>650</v>
      </c>
    </row>
    <row r="41" spans="1:15" ht="15.75" hidden="1" thickBot="1" x14ac:dyDescent="0.3">
      <c r="A41" s="8" t="s">
        <v>12</v>
      </c>
      <c r="B41" s="9" t="e">
        <f>SUM(B33:B40)</f>
        <v>#REF!</v>
      </c>
      <c r="C41" s="9" t="e">
        <f t="shared" ref="C41:O41" si="15">SUM(C33:C40)</f>
        <v>#REF!</v>
      </c>
      <c r="D41" s="9" t="e">
        <f t="shared" si="15"/>
        <v>#REF!</v>
      </c>
      <c r="E41" s="9" t="e">
        <f t="shared" si="15"/>
        <v>#REF!</v>
      </c>
      <c r="F41" s="9" t="e">
        <f t="shared" si="15"/>
        <v>#REF!</v>
      </c>
      <c r="G41" s="9" t="e">
        <f t="shared" si="15"/>
        <v>#REF!</v>
      </c>
      <c r="H41" s="9" t="e">
        <f t="shared" si="15"/>
        <v>#REF!</v>
      </c>
      <c r="I41" s="9" t="e">
        <f t="shared" si="15"/>
        <v>#REF!</v>
      </c>
      <c r="J41" s="9" t="e">
        <f t="shared" si="15"/>
        <v>#REF!</v>
      </c>
      <c r="K41" s="9" t="e">
        <f t="shared" si="15"/>
        <v>#REF!</v>
      </c>
      <c r="L41" s="9" t="e">
        <f t="shared" si="15"/>
        <v>#REF!</v>
      </c>
      <c r="M41" s="9" t="e">
        <f t="shared" si="15"/>
        <v>#REF!</v>
      </c>
      <c r="N41" s="9" t="e">
        <f t="shared" si="15"/>
        <v>#REF!</v>
      </c>
      <c r="O41" s="9" t="e">
        <f t="shared" si="15"/>
        <v>#REF!</v>
      </c>
    </row>
    <row r="42" spans="1:15" hidden="1" x14ac:dyDescent="0.2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idden="1" x14ac:dyDescent="0.25">
      <c r="A43" s="1" t="s">
        <v>15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idden="1" x14ac:dyDescent="0.25">
      <c r="A44" s="1" t="s">
        <v>16</v>
      </c>
      <c r="B44" s="1"/>
      <c r="C44" s="2"/>
      <c r="D44" s="2"/>
      <c r="E44" s="2"/>
      <c r="F44" s="2"/>
      <c r="G44" s="10"/>
      <c r="H44" s="11"/>
      <c r="I44" s="2" t="s">
        <v>17</v>
      </c>
      <c r="J44" s="2"/>
      <c r="K44" s="2"/>
      <c r="L44" s="2"/>
      <c r="M44" s="2"/>
      <c r="N44" s="2"/>
      <c r="O44" s="2"/>
    </row>
    <row r="45" spans="1:15" hidden="1" x14ac:dyDescent="0.2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idden="1" x14ac:dyDescent="0.25">
      <c r="A46" s="12" t="s">
        <v>18</v>
      </c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>
        <v>41705</v>
      </c>
    </row>
    <row r="47" spans="1:15" hidden="1" x14ac:dyDescent="0.25"/>
    <row r="48" spans="1:15" hidden="1" x14ac:dyDescent="0.25"/>
    <row r="49" spans="1:15" ht="15.75" hidden="1" x14ac:dyDescent="0.25">
      <c r="A49" s="104" t="s">
        <v>48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.75" hidden="1" x14ac:dyDescent="0.25">
      <c r="A50" s="96" t="s">
        <v>49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5.75" hidden="1" thickBot="1" x14ac:dyDescent="0.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idden="1" x14ac:dyDescent="0.25">
      <c r="A52" s="97" t="s">
        <v>1</v>
      </c>
      <c r="B52" s="99" t="s">
        <v>2</v>
      </c>
      <c r="C52" s="99"/>
      <c r="D52" s="99"/>
      <c r="E52" s="99"/>
      <c r="F52" s="99" t="s">
        <v>3</v>
      </c>
      <c r="G52" s="99"/>
      <c r="H52" s="99"/>
      <c r="I52" s="99"/>
      <c r="J52" s="99" t="s">
        <v>24</v>
      </c>
      <c r="K52" s="99"/>
      <c r="L52" s="99" t="s">
        <v>25</v>
      </c>
      <c r="M52" s="99"/>
      <c r="N52" s="99"/>
      <c r="O52" s="101"/>
    </row>
    <row r="53" spans="1:15" hidden="1" x14ac:dyDescent="0.25">
      <c r="A53" s="98"/>
      <c r="B53" s="100" t="s">
        <v>20</v>
      </c>
      <c r="C53" s="100"/>
      <c r="D53" s="100" t="s">
        <v>21</v>
      </c>
      <c r="E53" s="100"/>
      <c r="F53" s="100" t="s">
        <v>22</v>
      </c>
      <c r="G53" s="100"/>
      <c r="H53" s="100" t="s">
        <v>23</v>
      </c>
      <c r="I53" s="100"/>
      <c r="J53" s="100"/>
      <c r="K53" s="100"/>
      <c r="L53" s="100" t="s">
        <v>26</v>
      </c>
      <c r="M53" s="100"/>
      <c r="N53" s="100" t="s">
        <v>23</v>
      </c>
      <c r="O53" s="102"/>
    </row>
    <row r="54" spans="1:15" ht="30" hidden="1" x14ac:dyDescent="0.25">
      <c r="A54" s="16"/>
      <c r="B54" s="17" t="s">
        <v>36</v>
      </c>
      <c r="C54" s="17" t="s">
        <v>19</v>
      </c>
      <c r="D54" s="17" t="s">
        <v>36</v>
      </c>
      <c r="E54" s="17" t="s">
        <v>19</v>
      </c>
      <c r="F54" s="17" t="s">
        <v>36</v>
      </c>
      <c r="G54" s="17" t="s">
        <v>19</v>
      </c>
      <c r="H54" s="17" t="s">
        <v>36</v>
      </c>
      <c r="I54" s="17" t="s">
        <v>19</v>
      </c>
      <c r="J54" s="17" t="s">
        <v>36</v>
      </c>
      <c r="K54" s="17" t="s">
        <v>19</v>
      </c>
      <c r="L54" s="17" t="s">
        <v>36</v>
      </c>
      <c r="M54" s="17" t="s">
        <v>19</v>
      </c>
      <c r="N54" s="17" t="s">
        <v>36</v>
      </c>
      <c r="O54" s="18" t="s">
        <v>19</v>
      </c>
    </row>
    <row r="55" spans="1:15" hidden="1" x14ac:dyDescent="0.25">
      <c r="A55" s="7" t="s">
        <v>4</v>
      </c>
      <c r="B55" s="14" t="e">
        <f>C55-C33</f>
        <v>#REF!</v>
      </c>
      <c r="C55" s="14" t="e">
        <f>#REF!</f>
        <v>#REF!</v>
      </c>
      <c r="D55" s="14">
        <v>4002.5</v>
      </c>
      <c r="E55" s="14" t="e">
        <f>#REF!</f>
        <v>#REF!</v>
      </c>
      <c r="F55" s="14" t="e">
        <f>G55-G33</f>
        <v>#REF!</v>
      </c>
      <c r="G55" s="14">
        <v>1028</v>
      </c>
      <c r="H55" s="14">
        <v>4588.1499999999996</v>
      </c>
      <c r="I55" s="14" t="e">
        <f>#REF!</f>
        <v>#REF!</v>
      </c>
      <c r="J55" s="14">
        <v>21</v>
      </c>
      <c r="K55" s="14" t="e">
        <f>#REF!</f>
        <v>#REF!</v>
      </c>
      <c r="L55" s="14">
        <v>229</v>
      </c>
      <c r="M55" s="14" t="e">
        <f>#REF!</f>
        <v>#REF!</v>
      </c>
      <c r="N55" s="14">
        <v>2037.4</v>
      </c>
      <c r="O55" s="14" t="e">
        <f>#REF!</f>
        <v>#REF!</v>
      </c>
    </row>
    <row r="56" spans="1:15" hidden="1" x14ac:dyDescent="0.25">
      <c r="A56" s="7" t="s">
        <v>6</v>
      </c>
      <c r="B56" s="14" t="e">
        <f t="shared" ref="B56:B62" si="16">C56-C34</f>
        <v>#REF!</v>
      </c>
      <c r="C56" s="14" t="e">
        <f>#REF!</f>
        <v>#REF!</v>
      </c>
      <c r="D56" s="14">
        <v>1103.2</v>
      </c>
      <c r="E56" s="14" t="e">
        <f>#REF!</f>
        <v>#REF!</v>
      </c>
      <c r="F56" s="14">
        <v>12</v>
      </c>
      <c r="G56" s="14">
        <v>31</v>
      </c>
      <c r="H56" s="14">
        <v>855.87</v>
      </c>
      <c r="I56" s="14" t="e">
        <f>#REF!</f>
        <v>#REF!</v>
      </c>
      <c r="J56" s="14">
        <v>2</v>
      </c>
      <c r="K56" s="14" t="e">
        <f>#REF!</f>
        <v>#REF!</v>
      </c>
      <c r="L56" s="14">
        <v>6</v>
      </c>
      <c r="M56" s="14" t="e">
        <f>#REF!</f>
        <v>#REF!</v>
      </c>
      <c r="N56" s="14">
        <v>242</v>
      </c>
      <c r="O56" s="14" t="e">
        <f>#REF!</f>
        <v>#REF!</v>
      </c>
    </row>
    <row r="57" spans="1:15" hidden="1" x14ac:dyDescent="0.25">
      <c r="A57" s="7" t="s">
        <v>5</v>
      </c>
      <c r="B57" s="14" t="e">
        <f t="shared" si="16"/>
        <v>#REF!</v>
      </c>
      <c r="C57" s="14" t="e">
        <f>#REF!</f>
        <v>#REF!</v>
      </c>
      <c r="D57" s="14" t="e">
        <f t="shared" ref="D57:D62" si="17">E57-E35</f>
        <v>#REF!</v>
      </c>
      <c r="E57" s="14" t="e">
        <f>#REF!</f>
        <v>#REF!</v>
      </c>
      <c r="F57" s="14" t="e">
        <f t="shared" ref="F57:F61" si="18">G57-G35</f>
        <v>#REF!</v>
      </c>
      <c r="G57" s="14">
        <v>5</v>
      </c>
      <c r="H57" s="14" t="e">
        <f t="shared" ref="H57:H62" si="19">I57-I35</f>
        <v>#REF!</v>
      </c>
      <c r="I57" s="14" t="e">
        <f>#REF!</f>
        <v>#REF!</v>
      </c>
      <c r="J57" s="14">
        <v>0</v>
      </c>
      <c r="K57" s="14" t="e">
        <f>#REF!</f>
        <v>#REF!</v>
      </c>
      <c r="L57" s="14" t="e">
        <f t="shared" ref="L57:L62" si="20">M57-M35</f>
        <v>#REF!</v>
      </c>
      <c r="M57" s="14" t="e">
        <f>#REF!</f>
        <v>#REF!</v>
      </c>
      <c r="N57" s="14" t="e">
        <f t="shared" ref="N57:N62" si="21">O57-O35</f>
        <v>#REF!</v>
      </c>
      <c r="O57" s="14" t="e">
        <f>#REF!</f>
        <v>#REF!</v>
      </c>
    </row>
    <row r="58" spans="1:15" hidden="1" x14ac:dyDescent="0.25">
      <c r="A58" s="7" t="s">
        <v>7</v>
      </c>
      <c r="B58" s="14" t="e">
        <f t="shared" si="16"/>
        <v>#REF!</v>
      </c>
      <c r="C58" s="14" t="e">
        <f>#REF!</f>
        <v>#REF!</v>
      </c>
      <c r="D58" s="14" t="e">
        <f t="shared" si="17"/>
        <v>#REF!</v>
      </c>
      <c r="E58" s="14" t="e">
        <f>#REF!</f>
        <v>#REF!</v>
      </c>
      <c r="F58" s="14" t="e">
        <f t="shared" si="18"/>
        <v>#REF!</v>
      </c>
      <c r="G58" s="14">
        <v>0</v>
      </c>
      <c r="H58" s="14" t="e">
        <f t="shared" si="19"/>
        <v>#REF!</v>
      </c>
      <c r="I58" s="14" t="e">
        <f>#REF!</f>
        <v>#REF!</v>
      </c>
      <c r="J58" s="14" t="e">
        <f t="shared" ref="J58:J62" si="22">K58-K36</f>
        <v>#REF!</v>
      </c>
      <c r="K58" s="14" t="e">
        <f>#REF!</f>
        <v>#REF!</v>
      </c>
      <c r="L58" s="14" t="e">
        <f t="shared" si="20"/>
        <v>#REF!</v>
      </c>
      <c r="M58" s="14" t="e">
        <f>#REF!</f>
        <v>#REF!</v>
      </c>
      <c r="N58" s="14" t="e">
        <f t="shared" si="21"/>
        <v>#REF!</v>
      </c>
      <c r="O58" s="14" t="e">
        <f>#REF!</f>
        <v>#REF!</v>
      </c>
    </row>
    <row r="59" spans="1:15" hidden="1" x14ac:dyDescent="0.25">
      <c r="A59" s="7" t="s">
        <v>8</v>
      </c>
      <c r="B59" s="14" t="e">
        <f t="shared" si="16"/>
        <v>#REF!</v>
      </c>
      <c r="C59" s="14" t="e">
        <f>#REF!</f>
        <v>#REF!</v>
      </c>
      <c r="D59" s="14" t="e">
        <f t="shared" si="17"/>
        <v>#REF!</v>
      </c>
      <c r="E59" s="14" t="e">
        <f>#REF!</f>
        <v>#REF!</v>
      </c>
      <c r="F59" s="14" t="e">
        <f t="shared" si="18"/>
        <v>#REF!</v>
      </c>
      <c r="G59" s="14">
        <v>0</v>
      </c>
      <c r="H59" s="14" t="e">
        <f t="shared" si="19"/>
        <v>#REF!</v>
      </c>
      <c r="I59" s="14" t="e">
        <f>#REF!</f>
        <v>#REF!</v>
      </c>
      <c r="J59" s="14" t="e">
        <f t="shared" si="22"/>
        <v>#REF!</v>
      </c>
      <c r="K59" s="14" t="e">
        <f>#REF!</f>
        <v>#REF!</v>
      </c>
      <c r="L59" s="14" t="e">
        <f t="shared" si="20"/>
        <v>#REF!</v>
      </c>
      <c r="M59" s="14" t="e">
        <f>#REF!</f>
        <v>#REF!</v>
      </c>
      <c r="N59" s="14" t="e">
        <f t="shared" si="21"/>
        <v>#REF!</v>
      </c>
      <c r="O59" s="14" t="e">
        <f>#REF!</f>
        <v>#REF!</v>
      </c>
    </row>
    <row r="60" spans="1:15" hidden="1" x14ac:dyDescent="0.25">
      <c r="A60" s="7" t="s">
        <v>9</v>
      </c>
      <c r="B60" s="14" t="e">
        <f t="shared" si="16"/>
        <v>#REF!</v>
      </c>
      <c r="C60" s="14" t="e">
        <f>#REF!</f>
        <v>#REF!</v>
      </c>
      <c r="D60" s="14" t="e">
        <f t="shared" si="17"/>
        <v>#REF!</v>
      </c>
      <c r="E60" s="14" t="e">
        <f>#REF!</f>
        <v>#REF!</v>
      </c>
      <c r="F60" s="14" t="e">
        <f t="shared" si="18"/>
        <v>#REF!</v>
      </c>
      <c r="G60" s="14">
        <v>8</v>
      </c>
      <c r="H60" s="14" t="e">
        <f t="shared" si="19"/>
        <v>#REF!</v>
      </c>
      <c r="I60" s="14" t="e">
        <f>#REF!</f>
        <v>#REF!</v>
      </c>
      <c r="J60" s="14" t="e">
        <f t="shared" si="22"/>
        <v>#REF!</v>
      </c>
      <c r="K60" s="14" t="e">
        <f>#REF!</f>
        <v>#REF!</v>
      </c>
      <c r="L60" s="14" t="e">
        <f t="shared" si="20"/>
        <v>#REF!</v>
      </c>
      <c r="M60" s="14" t="e">
        <f>#REF!</f>
        <v>#REF!</v>
      </c>
      <c r="N60" s="14" t="e">
        <f t="shared" si="21"/>
        <v>#REF!</v>
      </c>
      <c r="O60" s="14" t="e">
        <f>#REF!</f>
        <v>#REF!</v>
      </c>
    </row>
    <row r="61" spans="1:15" hidden="1" x14ac:dyDescent="0.25">
      <c r="A61" s="7" t="s">
        <v>10</v>
      </c>
      <c r="B61" s="14">
        <v>1</v>
      </c>
      <c r="C61" s="14" t="e">
        <f>#REF!</f>
        <v>#REF!</v>
      </c>
      <c r="D61" s="14" t="e">
        <f t="shared" si="17"/>
        <v>#REF!</v>
      </c>
      <c r="E61" s="14" t="e">
        <f>#REF!</f>
        <v>#REF!</v>
      </c>
      <c r="F61" s="14" t="e">
        <f t="shared" si="18"/>
        <v>#REF!</v>
      </c>
      <c r="G61" s="14">
        <v>3</v>
      </c>
      <c r="H61" s="14" t="e">
        <f t="shared" si="19"/>
        <v>#REF!</v>
      </c>
      <c r="I61" s="14" t="e">
        <f>#REF!</f>
        <v>#REF!</v>
      </c>
      <c r="J61" s="14" t="e">
        <f t="shared" si="22"/>
        <v>#REF!</v>
      </c>
      <c r="K61" s="14" t="e">
        <f>#REF!</f>
        <v>#REF!</v>
      </c>
      <c r="L61" s="14" t="e">
        <f t="shared" si="20"/>
        <v>#REF!</v>
      </c>
      <c r="M61" s="14" t="e">
        <f>#REF!</f>
        <v>#REF!</v>
      </c>
      <c r="N61" s="14">
        <v>0</v>
      </c>
      <c r="O61" s="14" t="e">
        <f>#REF!</f>
        <v>#REF!</v>
      </c>
    </row>
    <row r="62" spans="1:15" hidden="1" x14ac:dyDescent="0.25">
      <c r="A62" s="7" t="s">
        <v>11</v>
      </c>
      <c r="B62" s="14" t="e">
        <f t="shared" si="16"/>
        <v>#REF!</v>
      </c>
      <c r="C62" s="14" t="e">
        <f>#REF!</f>
        <v>#REF!</v>
      </c>
      <c r="D62" s="14" t="e">
        <f t="shared" si="17"/>
        <v>#REF!</v>
      </c>
      <c r="E62" s="14" t="e">
        <f>#REF!</f>
        <v>#REF!</v>
      </c>
      <c r="F62" s="14" t="e">
        <f>G62-G40</f>
        <v>#REF!</v>
      </c>
      <c r="G62" s="14">
        <v>1</v>
      </c>
      <c r="H62" s="14" t="e">
        <f t="shared" si="19"/>
        <v>#REF!</v>
      </c>
      <c r="I62" s="14" t="e">
        <f>#REF!</f>
        <v>#REF!</v>
      </c>
      <c r="J62" s="14" t="e">
        <f t="shared" si="22"/>
        <v>#REF!</v>
      </c>
      <c r="K62" s="14" t="e">
        <f>#REF!</f>
        <v>#REF!</v>
      </c>
      <c r="L62" s="14" t="e">
        <f t="shared" si="20"/>
        <v>#REF!</v>
      </c>
      <c r="M62" s="14" t="e">
        <f>#REF!</f>
        <v>#REF!</v>
      </c>
      <c r="N62" s="14" t="e">
        <f t="shared" si="21"/>
        <v>#REF!</v>
      </c>
      <c r="O62" s="14" t="e">
        <f>#REF!</f>
        <v>#REF!</v>
      </c>
    </row>
    <row r="63" spans="1:15" ht="15.75" hidden="1" thickBot="1" x14ac:dyDescent="0.3">
      <c r="A63" s="8" t="s">
        <v>12</v>
      </c>
      <c r="B63" s="9" t="e">
        <f>SUM(B55:B62)</f>
        <v>#REF!</v>
      </c>
      <c r="C63" s="9" t="e">
        <f t="shared" ref="C63:O63" si="23">SUM(C55:C62)</f>
        <v>#REF!</v>
      </c>
      <c r="D63" s="9" t="e">
        <f t="shared" si="23"/>
        <v>#REF!</v>
      </c>
      <c r="E63" s="9" t="e">
        <f t="shared" si="23"/>
        <v>#REF!</v>
      </c>
      <c r="F63" s="9" t="e">
        <f t="shared" si="23"/>
        <v>#REF!</v>
      </c>
      <c r="G63" s="9">
        <f t="shared" si="23"/>
        <v>1076</v>
      </c>
      <c r="H63" s="9" t="e">
        <f t="shared" si="23"/>
        <v>#REF!</v>
      </c>
      <c r="I63" s="9" t="e">
        <f t="shared" si="23"/>
        <v>#REF!</v>
      </c>
      <c r="J63" s="9" t="e">
        <f t="shared" si="23"/>
        <v>#REF!</v>
      </c>
      <c r="K63" s="9" t="e">
        <f t="shared" si="23"/>
        <v>#REF!</v>
      </c>
      <c r="L63" s="9" t="e">
        <f>SUM(L55:L62)</f>
        <v>#REF!</v>
      </c>
      <c r="M63" s="9" t="e">
        <f t="shared" si="23"/>
        <v>#REF!</v>
      </c>
      <c r="N63" s="9" t="e">
        <f t="shared" si="23"/>
        <v>#REF!</v>
      </c>
      <c r="O63" s="9" t="e">
        <f t="shared" si="23"/>
        <v>#REF!</v>
      </c>
    </row>
    <row r="64" spans="1:15" hidden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idden="1" x14ac:dyDescent="0.25">
      <c r="A65" s="1" t="s">
        <v>15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idden="1" x14ac:dyDescent="0.25">
      <c r="A66" s="1" t="s">
        <v>16</v>
      </c>
      <c r="B66" s="1"/>
      <c r="C66" s="2"/>
      <c r="D66" s="2"/>
      <c r="E66" s="2"/>
      <c r="F66" s="2"/>
      <c r="G66" s="10"/>
      <c r="H66" s="11"/>
      <c r="I66" s="2" t="s">
        <v>17</v>
      </c>
      <c r="J66" s="2"/>
      <c r="K66" s="2"/>
      <c r="L66" s="2"/>
      <c r="M66" s="2"/>
      <c r="N66" s="2"/>
      <c r="O66" s="2"/>
    </row>
    <row r="67" spans="1:15" hidden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idden="1" x14ac:dyDescent="0.25">
      <c r="A68" s="12" t="s">
        <v>18</v>
      </c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5">
        <v>41737</v>
      </c>
    </row>
    <row r="69" spans="1:15" hidden="1" x14ac:dyDescent="0.25"/>
    <row r="71" spans="1:15" ht="15.75" x14ac:dyDescent="0.25">
      <c r="A71" s="104" t="s">
        <v>48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</row>
    <row r="72" spans="1:15" ht="15.75" x14ac:dyDescent="0.25">
      <c r="A72" s="96" t="s">
        <v>50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ht="15.75" thickBot="1" x14ac:dyDescent="0.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97" t="s">
        <v>1</v>
      </c>
      <c r="B74" s="99" t="s">
        <v>2</v>
      </c>
      <c r="C74" s="99"/>
      <c r="D74" s="99"/>
      <c r="E74" s="99"/>
      <c r="F74" s="99" t="s">
        <v>3</v>
      </c>
      <c r="G74" s="99"/>
      <c r="H74" s="99"/>
      <c r="I74" s="99"/>
      <c r="J74" s="99" t="s">
        <v>24</v>
      </c>
      <c r="K74" s="99"/>
      <c r="L74" s="99" t="s">
        <v>25</v>
      </c>
      <c r="M74" s="99"/>
      <c r="N74" s="99"/>
      <c r="O74" s="101"/>
    </row>
    <row r="75" spans="1:15" x14ac:dyDescent="0.25">
      <c r="A75" s="98"/>
      <c r="B75" s="100" t="s">
        <v>20</v>
      </c>
      <c r="C75" s="100"/>
      <c r="D75" s="100" t="s">
        <v>21</v>
      </c>
      <c r="E75" s="100"/>
      <c r="F75" s="100" t="s">
        <v>22</v>
      </c>
      <c r="G75" s="100"/>
      <c r="H75" s="100" t="s">
        <v>23</v>
      </c>
      <c r="I75" s="100"/>
      <c r="J75" s="100"/>
      <c r="K75" s="100"/>
      <c r="L75" s="100" t="s">
        <v>26</v>
      </c>
      <c r="M75" s="100"/>
      <c r="N75" s="100" t="s">
        <v>23</v>
      </c>
      <c r="O75" s="102"/>
    </row>
    <row r="76" spans="1:15" ht="30" x14ac:dyDescent="0.25">
      <c r="A76" s="19"/>
      <c r="B76" s="20" t="s">
        <v>36</v>
      </c>
      <c r="C76" s="20" t="s">
        <v>19</v>
      </c>
      <c r="D76" s="20" t="s">
        <v>36</v>
      </c>
      <c r="E76" s="20" t="s">
        <v>19</v>
      </c>
      <c r="F76" s="20" t="s">
        <v>36</v>
      </c>
      <c r="G76" s="20" t="s">
        <v>19</v>
      </c>
      <c r="H76" s="20" t="s">
        <v>36</v>
      </c>
      <c r="I76" s="20" t="s">
        <v>19</v>
      </c>
      <c r="J76" s="20" t="s">
        <v>36</v>
      </c>
      <c r="K76" s="20" t="s">
        <v>19</v>
      </c>
      <c r="L76" s="20" t="s">
        <v>36</v>
      </c>
      <c r="M76" s="20" t="s">
        <v>19</v>
      </c>
      <c r="N76" s="20" t="s">
        <v>36</v>
      </c>
      <c r="O76" s="21" t="s">
        <v>19</v>
      </c>
    </row>
    <row r="77" spans="1:15" x14ac:dyDescent="0.25">
      <c r="A77" s="7" t="s">
        <v>4</v>
      </c>
      <c r="B77" s="14">
        <v>482</v>
      </c>
      <c r="C77" s="14" t="e">
        <f>C55+B77</f>
        <v>#REF!</v>
      </c>
      <c r="D77" s="14">
        <v>5830.91</v>
      </c>
      <c r="E77" s="14" t="e">
        <f>E55+D77</f>
        <v>#REF!</v>
      </c>
      <c r="F77" s="14">
        <v>439</v>
      </c>
      <c r="G77" s="14">
        <f>G55+F77</f>
        <v>1467</v>
      </c>
      <c r="H77" s="14">
        <v>6237.36</v>
      </c>
      <c r="I77" s="14" t="e">
        <f>I55+H77</f>
        <v>#REF!</v>
      </c>
      <c r="J77" s="14">
        <v>40</v>
      </c>
      <c r="K77" s="14" t="e">
        <f>K55+J77</f>
        <v>#REF!</v>
      </c>
      <c r="L77" s="14">
        <v>268</v>
      </c>
      <c r="M77" s="14" t="e">
        <f>M55+L77</f>
        <v>#REF!</v>
      </c>
      <c r="N77" s="14">
        <v>3206.15</v>
      </c>
      <c r="O77" s="14" t="e">
        <f>O55+N77</f>
        <v>#REF!</v>
      </c>
    </row>
    <row r="78" spans="1:15" x14ac:dyDescent="0.25">
      <c r="A78" s="7" t="s">
        <v>6</v>
      </c>
      <c r="B78" s="14">
        <v>21</v>
      </c>
      <c r="C78" s="14" t="e">
        <f t="shared" ref="C78:C84" si="24">C56+B78</f>
        <v>#REF!</v>
      </c>
      <c r="D78" s="14">
        <v>796</v>
      </c>
      <c r="E78" s="14" t="e">
        <f t="shared" ref="E78:E84" si="25">E56+D78</f>
        <v>#REF!</v>
      </c>
      <c r="F78" s="14">
        <v>10</v>
      </c>
      <c r="G78" s="14">
        <f t="shared" ref="G78:G84" si="26">G56+F78</f>
        <v>41</v>
      </c>
      <c r="H78" s="14">
        <v>439</v>
      </c>
      <c r="I78" s="14" t="e">
        <f t="shared" ref="I78:I84" si="27">I56+H78</f>
        <v>#REF!</v>
      </c>
      <c r="J78" s="14">
        <v>4</v>
      </c>
      <c r="K78" s="14" t="e">
        <f t="shared" ref="K78:K84" si="28">K56+J78</f>
        <v>#REF!</v>
      </c>
      <c r="L78" s="14">
        <v>6</v>
      </c>
      <c r="M78" s="14" t="e">
        <f t="shared" ref="M78:M84" si="29">M56+L78</f>
        <v>#REF!</v>
      </c>
      <c r="N78" s="14">
        <v>205</v>
      </c>
      <c r="O78" s="14" t="e">
        <f t="shared" ref="O78:O84" si="30">O56+N78</f>
        <v>#REF!</v>
      </c>
    </row>
    <row r="79" spans="1:15" x14ac:dyDescent="0.25">
      <c r="A79" s="7" t="s">
        <v>5</v>
      </c>
      <c r="B79" s="14">
        <v>4</v>
      </c>
      <c r="C79" s="14" t="e">
        <f t="shared" si="24"/>
        <v>#REF!</v>
      </c>
      <c r="D79" s="14">
        <v>1039</v>
      </c>
      <c r="E79" s="14" t="e">
        <f t="shared" si="25"/>
        <v>#REF!</v>
      </c>
      <c r="F79" s="14">
        <v>3</v>
      </c>
      <c r="G79" s="14">
        <f t="shared" si="26"/>
        <v>8</v>
      </c>
      <c r="H79" s="14">
        <v>845.18</v>
      </c>
      <c r="I79" s="14" t="e">
        <f t="shared" si="27"/>
        <v>#REF!</v>
      </c>
      <c r="J79" s="14">
        <v>2</v>
      </c>
      <c r="K79" s="14" t="e">
        <f t="shared" si="28"/>
        <v>#REF!</v>
      </c>
      <c r="L79" s="14">
        <v>0</v>
      </c>
      <c r="M79" s="14" t="e">
        <f t="shared" si="29"/>
        <v>#REF!</v>
      </c>
      <c r="N79" s="14">
        <v>0</v>
      </c>
      <c r="O79" s="14" t="e">
        <f t="shared" si="30"/>
        <v>#REF!</v>
      </c>
    </row>
    <row r="80" spans="1:15" x14ac:dyDescent="0.25">
      <c r="A80" s="7" t="s">
        <v>7</v>
      </c>
      <c r="B80" s="14">
        <v>1</v>
      </c>
      <c r="C80" s="14" t="e">
        <f t="shared" si="24"/>
        <v>#REF!</v>
      </c>
      <c r="D80" s="14">
        <v>1365</v>
      </c>
      <c r="E80" s="14" t="e">
        <f t="shared" si="25"/>
        <v>#REF!</v>
      </c>
      <c r="F80" s="14">
        <v>0</v>
      </c>
      <c r="G80" s="14">
        <f t="shared" si="26"/>
        <v>0</v>
      </c>
      <c r="H80" s="14">
        <v>0</v>
      </c>
      <c r="I80" s="14" t="e">
        <f t="shared" si="27"/>
        <v>#REF!</v>
      </c>
      <c r="J80" s="14">
        <v>0</v>
      </c>
      <c r="K80" s="14" t="e">
        <f t="shared" si="28"/>
        <v>#REF!</v>
      </c>
      <c r="L80" s="14">
        <v>0</v>
      </c>
      <c r="M80" s="14" t="e">
        <f t="shared" si="29"/>
        <v>#REF!</v>
      </c>
      <c r="N80" s="14">
        <v>0</v>
      </c>
      <c r="O80" s="14" t="e">
        <f t="shared" si="30"/>
        <v>#REF!</v>
      </c>
    </row>
    <row r="81" spans="1:15" x14ac:dyDescent="0.25">
      <c r="A81" s="7" t="s">
        <v>8</v>
      </c>
      <c r="B81" s="14">
        <v>1</v>
      </c>
      <c r="C81" s="14" t="e">
        <f t="shared" si="24"/>
        <v>#REF!</v>
      </c>
      <c r="D81" s="14">
        <v>15</v>
      </c>
      <c r="E81" s="14" t="e">
        <f t="shared" si="25"/>
        <v>#REF!</v>
      </c>
      <c r="F81" s="14">
        <v>2</v>
      </c>
      <c r="G81" s="14">
        <f t="shared" si="26"/>
        <v>2</v>
      </c>
      <c r="H81" s="14">
        <v>30</v>
      </c>
      <c r="I81" s="14" t="e">
        <f t="shared" si="27"/>
        <v>#REF!</v>
      </c>
      <c r="J81" s="14">
        <v>0</v>
      </c>
      <c r="K81" s="14" t="e">
        <f t="shared" si="28"/>
        <v>#REF!</v>
      </c>
      <c r="L81" s="14">
        <v>0</v>
      </c>
      <c r="M81" s="14" t="e">
        <f t="shared" si="29"/>
        <v>#REF!</v>
      </c>
      <c r="N81" s="14">
        <v>0</v>
      </c>
      <c r="O81" s="14" t="e">
        <f t="shared" si="30"/>
        <v>#REF!</v>
      </c>
    </row>
    <row r="82" spans="1:15" x14ac:dyDescent="0.25">
      <c r="A82" s="7" t="s">
        <v>9</v>
      </c>
      <c r="B82" s="14">
        <v>3</v>
      </c>
      <c r="C82" s="14" t="e">
        <f t="shared" si="24"/>
        <v>#REF!</v>
      </c>
      <c r="D82" s="14">
        <v>210</v>
      </c>
      <c r="E82" s="14" t="e">
        <f t="shared" si="25"/>
        <v>#REF!</v>
      </c>
      <c r="F82" s="14">
        <v>1</v>
      </c>
      <c r="G82" s="14">
        <f t="shared" si="26"/>
        <v>9</v>
      </c>
      <c r="H82" s="14">
        <v>150</v>
      </c>
      <c r="I82" s="14" t="e">
        <f t="shared" si="27"/>
        <v>#REF!</v>
      </c>
      <c r="J82" s="14">
        <v>1</v>
      </c>
      <c r="K82" s="14" t="e">
        <f t="shared" si="28"/>
        <v>#REF!</v>
      </c>
      <c r="L82" s="14">
        <v>1</v>
      </c>
      <c r="M82" s="14" t="e">
        <f t="shared" si="29"/>
        <v>#REF!</v>
      </c>
      <c r="N82" s="14">
        <v>20</v>
      </c>
      <c r="O82" s="14" t="e">
        <f t="shared" si="30"/>
        <v>#REF!</v>
      </c>
    </row>
    <row r="83" spans="1:15" x14ac:dyDescent="0.25">
      <c r="A83" s="7" t="s">
        <v>10</v>
      </c>
      <c r="B83" s="14">
        <v>3</v>
      </c>
      <c r="C83" s="14" t="e">
        <f t="shared" si="24"/>
        <v>#REF!</v>
      </c>
      <c r="D83" s="14">
        <v>1130</v>
      </c>
      <c r="E83" s="14" t="e">
        <f t="shared" si="25"/>
        <v>#REF!</v>
      </c>
      <c r="F83" s="14">
        <v>2</v>
      </c>
      <c r="G83" s="14">
        <f t="shared" si="26"/>
        <v>5</v>
      </c>
      <c r="H83" s="14">
        <v>554</v>
      </c>
      <c r="I83" s="14" t="e">
        <f t="shared" si="27"/>
        <v>#REF!</v>
      </c>
      <c r="J83" s="14">
        <v>5</v>
      </c>
      <c r="K83" s="14" t="e">
        <f t="shared" si="28"/>
        <v>#REF!</v>
      </c>
      <c r="L83" s="14">
        <v>1</v>
      </c>
      <c r="M83" s="14" t="e">
        <f t="shared" si="29"/>
        <v>#REF!</v>
      </c>
      <c r="N83" s="14">
        <v>150</v>
      </c>
      <c r="O83" s="14" t="e">
        <f t="shared" si="30"/>
        <v>#REF!</v>
      </c>
    </row>
    <row r="84" spans="1:15" x14ac:dyDescent="0.25">
      <c r="A84" s="7" t="s">
        <v>11</v>
      </c>
      <c r="B84" s="14">
        <v>1</v>
      </c>
      <c r="C84" s="14" t="e">
        <f t="shared" si="24"/>
        <v>#REF!</v>
      </c>
      <c r="D84" s="14">
        <v>2125</v>
      </c>
      <c r="E84" s="14" t="e">
        <f t="shared" si="25"/>
        <v>#REF!</v>
      </c>
      <c r="F84" s="14">
        <v>0</v>
      </c>
      <c r="G84" s="14">
        <f t="shared" si="26"/>
        <v>1</v>
      </c>
      <c r="H84" s="14">
        <v>0</v>
      </c>
      <c r="I84" s="14" t="e">
        <f t="shared" si="27"/>
        <v>#REF!</v>
      </c>
      <c r="J84" s="14">
        <v>0</v>
      </c>
      <c r="K84" s="14" t="e">
        <f t="shared" si="28"/>
        <v>#REF!</v>
      </c>
      <c r="L84" s="14">
        <v>0</v>
      </c>
      <c r="M84" s="14" t="e">
        <f t="shared" si="29"/>
        <v>#REF!</v>
      </c>
      <c r="N84" s="14">
        <v>0</v>
      </c>
      <c r="O84" s="14" t="e">
        <f t="shared" si="30"/>
        <v>#REF!</v>
      </c>
    </row>
    <row r="85" spans="1:15" ht="15.75" thickBot="1" x14ac:dyDescent="0.3">
      <c r="A85" s="8" t="s">
        <v>12</v>
      </c>
      <c r="B85" s="9">
        <f>SUM(B77:B84)</f>
        <v>516</v>
      </c>
      <c r="C85" s="9" t="e">
        <f t="shared" ref="C85:K85" si="31">SUM(C77:C84)</f>
        <v>#REF!</v>
      </c>
      <c r="D85" s="9">
        <f t="shared" si="31"/>
        <v>12510.91</v>
      </c>
      <c r="E85" s="9" t="e">
        <f t="shared" si="31"/>
        <v>#REF!</v>
      </c>
      <c r="F85" s="9">
        <f t="shared" si="31"/>
        <v>457</v>
      </c>
      <c r="G85" s="9">
        <f t="shared" si="31"/>
        <v>1533</v>
      </c>
      <c r="H85" s="9">
        <f t="shared" si="31"/>
        <v>8255.5400000000009</v>
      </c>
      <c r="I85" s="9" t="e">
        <f t="shared" si="31"/>
        <v>#REF!</v>
      </c>
      <c r="J85" s="9">
        <f t="shared" si="31"/>
        <v>52</v>
      </c>
      <c r="K85" s="9" t="e">
        <f t="shared" si="31"/>
        <v>#REF!</v>
      </c>
      <c r="L85" s="9">
        <f>SUM(L77:L84)</f>
        <v>276</v>
      </c>
      <c r="M85" s="9" t="e">
        <f t="shared" ref="M85:O85" si="32">SUM(M77:M84)</f>
        <v>#REF!</v>
      </c>
      <c r="N85" s="9">
        <f t="shared" si="32"/>
        <v>3581.15</v>
      </c>
      <c r="O85" s="9" t="e">
        <f t="shared" si="32"/>
        <v>#REF!</v>
      </c>
    </row>
    <row r="86" spans="1:15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1" t="s">
        <v>15</v>
      </c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1" t="s">
        <v>16</v>
      </c>
      <c r="B88" s="1"/>
      <c r="C88" s="2"/>
      <c r="D88" s="2"/>
      <c r="E88" s="2"/>
      <c r="F88" s="2"/>
      <c r="G88" s="10"/>
      <c r="H88" s="11"/>
      <c r="I88" s="2" t="s">
        <v>17</v>
      </c>
      <c r="J88" s="2"/>
      <c r="K88" s="2"/>
      <c r="L88" s="2"/>
      <c r="M88" s="2"/>
      <c r="N88" s="2"/>
      <c r="O88" s="2"/>
    </row>
    <row r="89" spans="1:15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12" t="s">
        <v>18</v>
      </c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5" t="s">
        <v>51</v>
      </c>
    </row>
  </sheetData>
  <mergeCells count="53">
    <mergeCell ref="F74:I74"/>
    <mergeCell ref="J74:K75"/>
    <mergeCell ref="L74:O74"/>
    <mergeCell ref="B75:C75"/>
    <mergeCell ref="D75:E75"/>
    <mergeCell ref="F75:G75"/>
    <mergeCell ref="H75:I75"/>
    <mergeCell ref="L75:M75"/>
    <mergeCell ref="N75:O75"/>
    <mergeCell ref="A71:O71"/>
    <mergeCell ref="A72:O72"/>
    <mergeCell ref="A74:A75"/>
    <mergeCell ref="B74:E74"/>
    <mergeCell ref="N31:O31"/>
    <mergeCell ref="A30:A31"/>
    <mergeCell ref="B30:E30"/>
    <mergeCell ref="F30:I30"/>
    <mergeCell ref="J30:K31"/>
    <mergeCell ref="L30:O30"/>
    <mergeCell ref="B31:C31"/>
    <mergeCell ref="D31:E31"/>
    <mergeCell ref="F31:G31"/>
    <mergeCell ref="H31:I31"/>
    <mergeCell ref="L31:M31"/>
    <mergeCell ref="A49:O49"/>
    <mergeCell ref="A28:O28"/>
    <mergeCell ref="M2:O2"/>
    <mergeCell ref="A5:O5"/>
    <mergeCell ref="A6:O6"/>
    <mergeCell ref="A8:A9"/>
    <mergeCell ref="B8:E8"/>
    <mergeCell ref="F8:I8"/>
    <mergeCell ref="J8:K9"/>
    <mergeCell ref="L8:O8"/>
    <mergeCell ref="B9:C9"/>
    <mergeCell ref="D9:E9"/>
    <mergeCell ref="F9:G9"/>
    <mergeCell ref="H9:I9"/>
    <mergeCell ref="L9:M9"/>
    <mergeCell ref="N9:O9"/>
    <mergeCell ref="A27:O27"/>
    <mergeCell ref="A50:O50"/>
    <mergeCell ref="A52:A53"/>
    <mergeCell ref="B52:E52"/>
    <mergeCell ref="F52:I52"/>
    <mergeCell ref="J52:K53"/>
    <mergeCell ref="L52:O52"/>
    <mergeCell ref="B53:C53"/>
    <mergeCell ref="D53:E53"/>
    <mergeCell ref="F53:G53"/>
    <mergeCell ref="H53:I53"/>
    <mergeCell ref="L53:M53"/>
    <mergeCell ref="N53:O53"/>
  </mergeCells>
  <pageMargins left="0.7" right="0.7" top="0.75" bottom="0.75" header="0.3" footer="0.3"/>
  <pageSetup paperSize="256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80" zoomScaleNormal="80" workbookViewId="0">
      <selection activeCell="I14" sqref="I14"/>
    </sheetView>
  </sheetViews>
  <sheetFormatPr defaultColWidth="10.28515625" defaultRowHeight="15.75" x14ac:dyDescent="0.25"/>
  <cols>
    <col min="1" max="1" width="10.28515625" style="30"/>
    <col min="2" max="5" width="17.140625" style="30" customWidth="1"/>
    <col min="6" max="6" width="19.140625" style="30" customWidth="1"/>
    <col min="7" max="8" width="17.140625" style="30" customWidth="1"/>
    <col min="9" max="16384" width="10.28515625" style="30"/>
  </cols>
  <sheetData>
    <row r="1" spans="1:8" ht="54" customHeight="1" x14ac:dyDescent="0.25">
      <c r="A1" s="84" t="s">
        <v>54</v>
      </c>
      <c r="B1" s="84"/>
      <c r="C1" s="84"/>
      <c r="D1" s="84"/>
      <c r="E1" s="84"/>
      <c r="F1" s="84"/>
      <c r="G1" s="84"/>
      <c r="H1" s="84"/>
    </row>
    <row r="2" spans="1:8" ht="24.95" customHeight="1" x14ac:dyDescent="0.25">
      <c r="A2" s="31"/>
      <c r="B2" s="32"/>
      <c r="C2" s="33"/>
      <c r="D2" s="32"/>
      <c r="E2" s="33"/>
      <c r="F2" s="32"/>
      <c r="G2" s="32"/>
      <c r="H2" s="33"/>
    </row>
    <row r="3" spans="1:8" ht="33.75" customHeight="1" x14ac:dyDescent="0.25">
      <c r="A3" s="34"/>
      <c r="B3" s="85" t="s">
        <v>27</v>
      </c>
      <c r="C3" s="85"/>
      <c r="D3" s="85" t="s">
        <v>52</v>
      </c>
      <c r="E3" s="85"/>
      <c r="F3" s="86" t="s">
        <v>28</v>
      </c>
      <c r="G3" s="85" t="s">
        <v>53</v>
      </c>
      <c r="H3" s="85"/>
    </row>
    <row r="4" spans="1:8" ht="34.5" customHeight="1" x14ac:dyDescent="0.25">
      <c r="A4" s="40" t="s">
        <v>55</v>
      </c>
      <c r="B4" s="39" t="s">
        <v>29</v>
      </c>
      <c r="C4" s="26" t="s">
        <v>30</v>
      </c>
      <c r="D4" s="39" t="s">
        <v>31</v>
      </c>
      <c r="E4" s="26" t="s">
        <v>32</v>
      </c>
      <c r="F4" s="87"/>
      <c r="G4" s="39" t="s">
        <v>31</v>
      </c>
      <c r="H4" s="26" t="s">
        <v>32</v>
      </c>
    </row>
    <row r="5" spans="1:8" ht="24.95" customHeight="1" x14ac:dyDescent="0.25">
      <c r="A5" s="41" t="s">
        <v>56</v>
      </c>
      <c r="B5" s="37">
        <f>SUM(B6:B15)</f>
        <v>324</v>
      </c>
      <c r="C5" s="38">
        <f t="shared" ref="C5:H5" si="0">SUM(C6:C15)</f>
        <v>7190.4400000000005</v>
      </c>
      <c r="D5" s="37">
        <f>SUM(D6:D15)</f>
        <v>256</v>
      </c>
      <c r="E5" s="38">
        <f t="shared" si="0"/>
        <v>5206.45</v>
      </c>
      <c r="F5" s="37">
        <f t="shared" si="0"/>
        <v>53</v>
      </c>
      <c r="G5" s="37">
        <f t="shared" si="0"/>
        <v>278</v>
      </c>
      <c r="H5" s="38">
        <f t="shared" si="0"/>
        <v>7695.6399999999994</v>
      </c>
    </row>
    <row r="6" spans="1:8" ht="24.95" customHeight="1" x14ac:dyDescent="0.25">
      <c r="A6" s="41" t="s">
        <v>39</v>
      </c>
      <c r="B6" s="22">
        <v>68</v>
      </c>
      <c r="C6" s="27">
        <v>1230.7</v>
      </c>
      <c r="D6" s="22">
        <v>130</v>
      </c>
      <c r="E6" s="27">
        <v>2102.65</v>
      </c>
      <c r="F6" s="22">
        <v>1</v>
      </c>
      <c r="G6" s="22">
        <v>63</v>
      </c>
      <c r="H6" s="27">
        <v>1470.7</v>
      </c>
    </row>
    <row r="7" spans="1:8" ht="24.95" customHeight="1" x14ac:dyDescent="0.25">
      <c r="A7" s="41" t="s">
        <v>38</v>
      </c>
      <c r="B7" s="22">
        <v>80</v>
      </c>
      <c r="C7" s="27">
        <v>2488</v>
      </c>
      <c r="D7" s="22">
        <v>28</v>
      </c>
      <c r="E7" s="27">
        <v>973</v>
      </c>
      <c r="F7" s="22">
        <v>4</v>
      </c>
      <c r="G7" s="22">
        <v>39</v>
      </c>
      <c r="H7" s="27">
        <v>1376</v>
      </c>
    </row>
    <row r="8" spans="1:8" ht="24.95" customHeight="1" x14ac:dyDescent="0.25">
      <c r="A8" s="41" t="s">
        <v>47</v>
      </c>
      <c r="B8" s="22">
        <v>1</v>
      </c>
      <c r="C8" s="27">
        <v>8</v>
      </c>
      <c r="D8" s="22">
        <v>7</v>
      </c>
      <c r="E8" s="27">
        <v>89</v>
      </c>
      <c r="F8" s="22">
        <v>0</v>
      </c>
      <c r="G8" s="22">
        <v>2</v>
      </c>
      <c r="H8" s="27">
        <v>16</v>
      </c>
    </row>
    <row r="9" spans="1:8" ht="24.95" customHeight="1" x14ac:dyDescent="0.25">
      <c r="A9" s="41" t="s">
        <v>45</v>
      </c>
      <c r="B9" s="22">
        <v>1</v>
      </c>
      <c r="C9" s="27">
        <v>5</v>
      </c>
      <c r="D9" s="22">
        <v>0</v>
      </c>
      <c r="E9" s="27">
        <v>0</v>
      </c>
      <c r="F9" s="22">
        <v>0</v>
      </c>
      <c r="G9" s="22">
        <v>0</v>
      </c>
      <c r="H9" s="27">
        <v>0</v>
      </c>
    </row>
    <row r="10" spans="1:8" ht="24.95" customHeight="1" x14ac:dyDescent="0.25">
      <c r="A10" s="41" t="s">
        <v>42</v>
      </c>
      <c r="B10" s="22">
        <v>29</v>
      </c>
      <c r="C10" s="27">
        <v>474.6</v>
      </c>
      <c r="D10" s="22">
        <v>7</v>
      </c>
      <c r="E10" s="27">
        <v>83</v>
      </c>
      <c r="F10" s="22">
        <v>0</v>
      </c>
      <c r="G10" s="22">
        <v>23</v>
      </c>
      <c r="H10" s="27">
        <v>1683.44</v>
      </c>
    </row>
    <row r="11" spans="1:8" ht="24.95" customHeight="1" x14ac:dyDescent="0.25">
      <c r="A11" s="41" t="s">
        <v>41</v>
      </c>
      <c r="B11" s="22">
        <v>19</v>
      </c>
      <c r="C11" s="27">
        <v>267</v>
      </c>
      <c r="D11" s="22">
        <v>8</v>
      </c>
      <c r="E11" s="27">
        <v>100</v>
      </c>
      <c r="F11" s="22">
        <v>0</v>
      </c>
      <c r="G11" s="22">
        <v>19</v>
      </c>
      <c r="H11" s="27">
        <v>981</v>
      </c>
    </row>
    <row r="12" spans="1:8" ht="24.95" customHeight="1" x14ac:dyDescent="0.25">
      <c r="A12" s="41" t="s">
        <v>43</v>
      </c>
      <c r="B12" s="22">
        <v>22</v>
      </c>
      <c r="C12" s="27">
        <v>541.5</v>
      </c>
      <c r="D12" s="22">
        <v>9</v>
      </c>
      <c r="E12" s="27">
        <v>797</v>
      </c>
      <c r="F12" s="22">
        <v>1</v>
      </c>
      <c r="G12" s="22">
        <v>13</v>
      </c>
      <c r="H12" s="27">
        <v>138.5</v>
      </c>
    </row>
    <row r="13" spans="1:8" ht="24.95" customHeight="1" x14ac:dyDescent="0.25">
      <c r="A13" s="41" t="s">
        <v>44</v>
      </c>
      <c r="B13" s="22">
        <v>23</v>
      </c>
      <c r="C13" s="27">
        <v>575</v>
      </c>
      <c r="D13" s="22">
        <v>10</v>
      </c>
      <c r="E13" s="27">
        <v>373</v>
      </c>
      <c r="F13" s="22">
        <v>3</v>
      </c>
      <c r="G13" s="22">
        <v>22</v>
      </c>
      <c r="H13" s="27">
        <v>675</v>
      </c>
    </row>
    <row r="14" spans="1:8" ht="24.95" customHeight="1" x14ac:dyDescent="0.25">
      <c r="A14" s="41" t="s">
        <v>46</v>
      </c>
      <c r="B14" s="22">
        <v>34</v>
      </c>
      <c r="C14" s="27">
        <v>487.64</v>
      </c>
      <c r="D14" s="22">
        <v>26</v>
      </c>
      <c r="E14" s="27">
        <v>287</v>
      </c>
      <c r="F14" s="22">
        <v>42</v>
      </c>
      <c r="G14" s="22">
        <v>52</v>
      </c>
      <c r="H14" s="27">
        <v>583</v>
      </c>
    </row>
    <row r="15" spans="1:8" ht="24.95" customHeight="1" x14ac:dyDescent="0.25">
      <c r="A15" s="41" t="s">
        <v>40</v>
      </c>
      <c r="B15" s="22">
        <v>47</v>
      </c>
      <c r="C15" s="27">
        <v>1113</v>
      </c>
      <c r="D15" s="22">
        <v>31</v>
      </c>
      <c r="E15" s="27">
        <v>401.8</v>
      </c>
      <c r="F15" s="22">
        <v>2</v>
      </c>
      <c r="G15" s="22">
        <v>45</v>
      </c>
      <c r="H15" s="27">
        <v>772</v>
      </c>
    </row>
    <row r="16" spans="1:8" ht="24.95" customHeight="1" x14ac:dyDescent="0.25">
      <c r="A16" s="35"/>
      <c r="B16" s="23"/>
      <c r="C16" s="28"/>
      <c r="D16" s="23"/>
      <c r="E16" s="28"/>
      <c r="F16" s="23"/>
      <c r="G16" s="23"/>
      <c r="H16" s="28"/>
    </row>
    <row r="17" spans="1:8" ht="24.95" customHeight="1" x14ac:dyDescent="0.25">
      <c r="A17" s="31"/>
      <c r="B17" s="24"/>
      <c r="C17" s="29"/>
      <c r="D17" s="24"/>
      <c r="E17" s="29"/>
      <c r="F17" s="24"/>
      <c r="G17" s="24"/>
      <c r="H17" s="29"/>
    </row>
    <row r="18" spans="1:8" ht="24.95" customHeight="1" x14ac:dyDescent="0.25">
      <c r="A18" s="36"/>
      <c r="B18" s="25" t="s">
        <v>33</v>
      </c>
      <c r="C18" s="29"/>
      <c r="D18" s="24"/>
      <c r="E18" s="29"/>
      <c r="F18" s="24"/>
      <c r="G18" s="24"/>
      <c r="H18" s="29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16" sqref="H16"/>
    </sheetView>
  </sheetViews>
  <sheetFormatPr defaultRowHeight="15" x14ac:dyDescent="0.25"/>
  <cols>
    <col min="1" max="1" width="9.140625" style="42"/>
    <col min="2" max="2" width="13" style="42" customWidth="1"/>
    <col min="3" max="3" width="12.28515625" style="42" customWidth="1"/>
    <col min="4" max="4" width="12.42578125" style="42" customWidth="1"/>
    <col min="5" max="5" width="12" style="42" customWidth="1"/>
    <col min="6" max="6" width="17.28515625" style="42" customWidth="1"/>
    <col min="7" max="7" width="13.42578125" style="42" customWidth="1"/>
    <col min="8" max="8" width="23.5703125" style="42" customWidth="1"/>
    <col min="9" max="16384" width="9.140625" style="42"/>
  </cols>
  <sheetData>
    <row r="1" spans="1:8" ht="48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28.9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53</v>
      </c>
      <c r="H3" s="89"/>
    </row>
    <row r="4" spans="1:8" ht="47.25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57</v>
      </c>
      <c r="B5" s="51">
        <f>SUM(B6:B15)</f>
        <v>294</v>
      </c>
      <c r="C5" s="52">
        <f t="shared" ref="C5:H5" si="0">SUM(C6:C15)</f>
        <v>7511.93</v>
      </c>
      <c r="D5" s="51">
        <f>SUM(D6:D15)</f>
        <v>273</v>
      </c>
      <c r="E5" s="52">
        <f t="shared" si="0"/>
        <v>4260.87</v>
      </c>
      <c r="F5" s="51">
        <f t="shared" si="0"/>
        <v>26</v>
      </c>
      <c r="G5" s="51">
        <f t="shared" si="0"/>
        <v>300</v>
      </c>
      <c r="H5" s="52">
        <f t="shared" si="0"/>
        <v>5108.49</v>
      </c>
    </row>
    <row r="6" spans="1:8" ht="15.75" x14ac:dyDescent="0.25">
      <c r="A6" s="50" t="s">
        <v>39</v>
      </c>
      <c r="B6" s="53">
        <v>81</v>
      </c>
      <c r="C6" s="54">
        <v>3162.69</v>
      </c>
      <c r="D6" s="53">
        <v>126</v>
      </c>
      <c r="E6" s="54">
        <v>1780</v>
      </c>
      <c r="F6" s="53">
        <v>5</v>
      </c>
      <c r="G6" s="53">
        <v>85</v>
      </c>
      <c r="H6" s="54">
        <v>1878.7</v>
      </c>
    </row>
    <row r="7" spans="1:8" ht="15.75" x14ac:dyDescent="0.25">
      <c r="A7" s="50" t="s">
        <v>38</v>
      </c>
      <c r="B7" s="53">
        <v>64</v>
      </c>
      <c r="C7" s="54">
        <v>1396</v>
      </c>
      <c r="D7" s="53">
        <v>41</v>
      </c>
      <c r="E7" s="54">
        <v>776.5</v>
      </c>
      <c r="F7" s="53">
        <v>0</v>
      </c>
      <c r="G7" s="53">
        <v>73</v>
      </c>
      <c r="H7" s="54">
        <v>1111.5</v>
      </c>
    </row>
    <row r="8" spans="1:8" ht="15.75" x14ac:dyDescent="0.25">
      <c r="A8" s="50" t="s">
        <v>47</v>
      </c>
      <c r="B8" s="53">
        <v>4</v>
      </c>
      <c r="C8" s="54">
        <v>35</v>
      </c>
      <c r="D8" s="53">
        <v>7</v>
      </c>
      <c r="E8" s="54">
        <v>60</v>
      </c>
      <c r="F8" s="53">
        <v>0</v>
      </c>
      <c r="G8" s="53">
        <v>4</v>
      </c>
      <c r="H8" s="54">
        <v>35</v>
      </c>
    </row>
    <row r="9" spans="1:8" ht="15.75" x14ac:dyDescent="0.25">
      <c r="A9" s="50" t="s">
        <v>45</v>
      </c>
      <c r="B9" s="53">
        <v>0</v>
      </c>
      <c r="C9" s="54">
        <v>0</v>
      </c>
      <c r="D9" s="53">
        <v>0</v>
      </c>
      <c r="E9" s="54">
        <v>0</v>
      </c>
      <c r="F9" s="53">
        <v>0</v>
      </c>
      <c r="G9" s="53">
        <v>1</v>
      </c>
      <c r="H9" s="54">
        <v>5</v>
      </c>
    </row>
    <row r="10" spans="1:8" ht="15.75" x14ac:dyDescent="0.25">
      <c r="A10" s="50" t="s">
        <v>42</v>
      </c>
      <c r="B10" s="53">
        <v>20</v>
      </c>
      <c r="C10" s="54">
        <v>223.2</v>
      </c>
      <c r="D10" s="53">
        <v>22</v>
      </c>
      <c r="E10" s="54">
        <v>360.67</v>
      </c>
      <c r="F10" s="53">
        <v>0</v>
      </c>
      <c r="G10" s="53">
        <v>27</v>
      </c>
      <c r="H10" s="54">
        <v>291.39999999999998</v>
      </c>
    </row>
    <row r="11" spans="1:8" ht="15.75" x14ac:dyDescent="0.25">
      <c r="A11" s="50" t="s">
        <v>41</v>
      </c>
      <c r="B11" s="53">
        <v>21</v>
      </c>
      <c r="C11" s="54">
        <v>335.54</v>
      </c>
      <c r="D11" s="53">
        <v>9</v>
      </c>
      <c r="E11" s="54">
        <v>142</v>
      </c>
      <c r="F11" s="53">
        <v>0</v>
      </c>
      <c r="G11" s="53">
        <v>17</v>
      </c>
      <c r="H11" s="54">
        <v>213</v>
      </c>
    </row>
    <row r="12" spans="1:8" ht="15.75" x14ac:dyDescent="0.25">
      <c r="A12" s="50" t="s">
        <v>43</v>
      </c>
      <c r="B12" s="53">
        <v>10</v>
      </c>
      <c r="C12" s="54">
        <v>1008</v>
      </c>
      <c r="D12" s="53">
        <v>7</v>
      </c>
      <c r="E12" s="54">
        <v>414.3</v>
      </c>
      <c r="F12" s="53">
        <v>8</v>
      </c>
      <c r="G12" s="53">
        <v>5</v>
      </c>
      <c r="H12" s="54">
        <v>45</v>
      </c>
    </row>
    <row r="13" spans="1:8" ht="15.75" x14ac:dyDescent="0.25">
      <c r="A13" s="50" t="s">
        <v>44</v>
      </c>
      <c r="B13" s="53">
        <v>30</v>
      </c>
      <c r="C13" s="54">
        <v>472</v>
      </c>
      <c r="D13" s="53">
        <v>12</v>
      </c>
      <c r="E13" s="54">
        <v>152</v>
      </c>
      <c r="F13" s="53">
        <v>0</v>
      </c>
      <c r="G13" s="53">
        <v>24</v>
      </c>
      <c r="H13" s="54">
        <v>380</v>
      </c>
    </row>
    <row r="14" spans="1:8" ht="15.75" x14ac:dyDescent="0.25">
      <c r="A14" s="50" t="s">
        <v>46</v>
      </c>
      <c r="B14" s="53">
        <v>32</v>
      </c>
      <c r="C14" s="54">
        <v>396</v>
      </c>
      <c r="D14" s="53">
        <v>22</v>
      </c>
      <c r="E14" s="54">
        <v>297.60000000000002</v>
      </c>
      <c r="F14" s="53">
        <v>11</v>
      </c>
      <c r="G14" s="53">
        <v>38</v>
      </c>
      <c r="H14" s="54">
        <v>513.89</v>
      </c>
    </row>
    <row r="15" spans="1:8" ht="15.75" x14ac:dyDescent="0.25">
      <c r="A15" s="50" t="s">
        <v>40</v>
      </c>
      <c r="B15" s="53">
        <v>32</v>
      </c>
      <c r="C15" s="54">
        <v>483.5</v>
      </c>
      <c r="D15" s="53">
        <v>27</v>
      </c>
      <c r="E15" s="54">
        <v>277.8</v>
      </c>
      <c r="F15" s="53">
        <v>2</v>
      </c>
      <c r="G15" s="53">
        <v>26</v>
      </c>
      <c r="H15" s="54">
        <v>635</v>
      </c>
    </row>
    <row r="16" spans="1:8" ht="15.75" x14ac:dyDescent="0.25">
      <c r="A16" s="55"/>
      <c r="B16" s="56"/>
      <c r="C16" s="57"/>
      <c r="D16" s="56"/>
      <c r="E16" s="57"/>
      <c r="F16" s="56"/>
      <c r="G16" s="56"/>
      <c r="H16" s="57"/>
    </row>
    <row r="17" spans="1:8" ht="15.75" x14ac:dyDescent="0.25">
      <c r="A17" s="43"/>
      <c r="B17" s="58"/>
      <c r="C17" s="59"/>
      <c r="D17" s="58"/>
      <c r="E17" s="59"/>
      <c r="F17" s="58"/>
      <c r="G17" s="58"/>
      <c r="H17" s="59"/>
    </row>
    <row r="18" spans="1:8" x14ac:dyDescent="0.25">
      <c r="A18" s="60" t="s">
        <v>33</v>
      </c>
      <c r="C18" s="59"/>
      <c r="D18" s="58"/>
      <c r="E18" s="59"/>
      <c r="F18" s="58"/>
      <c r="G18" s="58"/>
      <c r="H18" s="59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13" sqref="J13"/>
    </sheetView>
  </sheetViews>
  <sheetFormatPr defaultRowHeight="15" x14ac:dyDescent="0.25"/>
  <cols>
    <col min="1" max="1" width="9.140625" style="42"/>
    <col min="2" max="2" width="15.28515625" style="42" customWidth="1"/>
    <col min="3" max="3" width="13.28515625" style="42" customWidth="1"/>
    <col min="4" max="4" width="12.28515625" style="42" customWidth="1"/>
    <col min="5" max="5" width="11.7109375" style="42" customWidth="1"/>
    <col min="6" max="6" width="12.28515625" style="42" customWidth="1"/>
    <col min="7" max="7" width="13.140625" style="42" customWidth="1"/>
    <col min="8" max="8" width="16.42578125" style="42" customWidth="1"/>
    <col min="9" max="16384" width="9.140625" style="42"/>
  </cols>
  <sheetData>
    <row r="1" spans="1:8" ht="15.75" x14ac:dyDescent="0.25">
      <c r="A1" s="61"/>
      <c r="B1" s="61"/>
      <c r="C1" s="92" t="s">
        <v>58</v>
      </c>
      <c r="D1" s="92"/>
      <c r="E1" s="92"/>
      <c r="F1" s="92"/>
      <c r="G1" s="61"/>
      <c r="H1" s="61"/>
    </row>
    <row r="2" spans="1:8" ht="15.75" x14ac:dyDescent="0.25">
      <c r="A2" s="61"/>
      <c r="B2" s="61"/>
      <c r="C2" s="62"/>
      <c r="D2" s="62"/>
      <c r="E2" s="62"/>
      <c r="F2" s="62"/>
      <c r="G2" s="61"/>
      <c r="H2" s="61"/>
    </row>
    <row r="3" spans="1:8" ht="70.150000000000006" customHeight="1" x14ac:dyDescent="0.25">
      <c r="A3" s="93" t="s">
        <v>54</v>
      </c>
      <c r="B3" s="93"/>
      <c r="C3" s="93"/>
      <c r="D3" s="93"/>
      <c r="E3" s="93"/>
      <c r="F3" s="93"/>
      <c r="G3" s="93"/>
      <c r="H3" s="93"/>
    </row>
    <row r="4" spans="1:8" ht="11.45" customHeight="1" x14ac:dyDescent="0.25">
      <c r="A4" s="63"/>
      <c r="B4" s="63"/>
      <c r="C4" s="63"/>
      <c r="D4" s="63"/>
      <c r="E4" s="63"/>
      <c r="F4" s="63"/>
      <c r="G4" s="63"/>
      <c r="H4" s="63"/>
    </row>
    <row r="5" spans="1:8" ht="46.15" customHeight="1" x14ac:dyDescent="0.25">
      <c r="A5" s="64"/>
      <c r="B5" s="94" t="s">
        <v>27</v>
      </c>
      <c r="C5" s="94"/>
      <c r="D5" s="94" t="s">
        <v>52</v>
      </c>
      <c r="E5" s="94"/>
      <c r="F5" s="95" t="s">
        <v>28</v>
      </c>
      <c r="G5" s="94" t="s">
        <v>53</v>
      </c>
      <c r="H5" s="94"/>
    </row>
    <row r="6" spans="1:8" ht="47.25" x14ac:dyDescent="0.25">
      <c r="A6" s="65" t="s">
        <v>55</v>
      </c>
      <c r="B6" s="66" t="s">
        <v>29</v>
      </c>
      <c r="C6" s="67" t="s">
        <v>30</v>
      </c>
      <c r="D6" s="66" t="s">
        <v>31</v>
      </c>
      <c r="E6" s="67" t="s">
        <v>32</v>
      </c>
      <c r="F6" s="95"/>
      <c r="G6" s="66" t="s">
        <v>31</v>
      </c>
      <c r="H6" s="67" t="s">
        <v>32</v>
      </c>
    </row>
    <row r="7" spans="1:8" ht="15.75" x14ac:dyDescent="0.25">
      <c r="A7" s="68" t="s">
        <v>59</v>
      </c>
      <c r="B7" s="69">
        <f t="shared" ref="B7:H7" si="0">SUM(B8:B17)</f>
        <v>839</v>
      </c>
      <c r="C7" s="70">
        <f t="shared" si="0"/>
        <v>24481.07</v>
      </c>
      <c r="D7" s="69">
        <f t="shared" si="0"/>
        <v>737</v>
      </c>
      <c r="E7" s="70">
        <f t="shared" si="0"/>
        <v>12322.619999999999</v>
      </c>
      <c r="F7" s="69">
        <f t="shared" si="0"/>
        <v>113</v>
      </c>
      <c r="G7" s="69">
        <f t="shared" si="0"/>
        <v>774</v>
      </c>
      <c r="H7" s="70">
        <f t="shared" si="0"/>
        <v>16862.02</v>
      </c>
    </row>
    <row r="8" spans="1:8" ht="15.75" x14ac:dyDescent="0.25">
      <c r="A8" s="68" t="s">
        <v>39</v>
      </c>
      <c r="B8" s="71">
        <f>Январь!B6+Февраль!B6+Март!B6</f>
        <v>214</v>
      </c>
      <c r="C8" s="72">
        <f>Январь!C6+Февраль!C6+Март!C6</f>
        <v>5815.09</v>
      </c>
      <c r="D8" s="71">
        <f>Январь!D6+Февраль!D6+Март!D6</f>
        <v>372</v>
      </c>
      <c r="E8" s="72">
        <f>Январь!E6+Февраль!E6+Март!E6</f>
        <v>5493.45</v>
      </c>
      <c r="F8" s="71">
        <f>Январь!F6+Февраль!F6+Март!F6</f>
        <v>9</v>
      </c>
      <c r="G8" s="71">
        <f>Январь!G6+Февраль!G6+Март!G6</f>
        <v>207</v>
      </c>
      <c r="H8" s="72">
        <f>Январь!H6+Февраль!H6+Март!H6</f>
        <v>5053.87</v>
      </c>
    </row>
    <row r="9" spans="1:8" ht="15.75" x14ac:dyDescent="0.25">
      <c r="A9" s="68" t="s">
        <v>38</v>
      </c>
      <c r="B9" s="71">
        <f>Январь!B7+Февраль!B7+Март!B7</f>
        <v>168</v>
      </c>
      <c r="C9" s="72">
        <f>Январь!C7+Февраль!C7+Март!C7</f>
        <v>9955</v>
      </c>
      <c r="D9" s="71">
        <f>Январь!D7+Февраль!D7+Март!D7</f>
        <v>92</v>
      </c>
      <c r="E9" s="72">
        <f>Январь!E7+Февраль!E7+Март!E7</f>
        <v>2042</v>
      </c>
      <c r="F9" s="71">
        <f>Январь!F7+Февраль!F7+Март!F7</f>
        <v>5</v>
      </c>
      <c r="G9" s="71">
        <f>Январь!G7+Февраль!G7+Март!G7</f>
        <v>146</v>
      </c>
      <c r="H9" s="72">
        <f>Январь!H7+Февраль!H7+Март!H7</f>
        <v>3159.5</v>
      </c>
    </row>
    <row r="10" spans="1:8" ht="15.75" x14ac:dyDescent="0.25">
      <c r="A10" s="68" t="s">
        <v>47</v>
      </c>
      <c r="B10" s="71">
        <f>Январь!B8+Февраль!B8+Март!B8</f>
        <v>7</v>
      </c>
      <c r="C10" s="72">
        <f>Январь!C8+Февраль!C8+Март!C8</f>
        <v>59</v>
      </c>
      <c r="D10" s="71">
        <f>Январь!D8+Февраль!D8+Март!D8</f>
        <v>22</v>
      </c>
      <c r="E10" s="72">
        <f>Январь!E8+Февраль!E8+Март!E8</f>
        <v>323</v>
      </c>
      <c r="F10" s="71">
        <f>Январь!F8+Февраль!F8+Март!F8</f>
        <v>0</v>
      </c>
      <c r="G10" s="71">
        <f>Январь!G8+Февраль!G8+Март!G8</f>
        <v>7</v>
      </c>
      <c r="H10" s="72">
        <f>Январь!H8+Февраль!H8+Март!H8</f>
        <v>59</v>
      </c>
    </row>
    <row r="11" spans="1:8" ht="15.75" x14ac:dyDescent="0.25">
      <c r="A11" s="68" t="s">
        <v>45</v>
      </c>
      <c r="B11" s="71">
        <f>Январь!B9+Февраль!B9+Март!B9</f>
        <v>1</v>
      </c>
      <c r="C11" s="72">
        <f>Январь!C9+Февраль!C9+Март!C9</f>
        <v>5</v>
      </c>
      <c r="D11" s="71">
        <f>Январь!D9+Февраль!D9+Март!D9</f>
        <v>0</v>
      </c>
      <c r="E11" s="72">
        <f>Январь!E9+Февраль!E9+Март!E9</f>
        <v>0</v>
      </c>
      <c r="F11" s="71">
        <f>Январь!F9+Февраль!F9+Март!F9</f>
        <v>0</v>
      </c>
      <c r="G11" s="71">
        <f>Январь!G9+Февраль!G9+Март!G9</f>
        <v>2</v>
      </c>
      <c r="H11" s="72">
        <f>Январь!H9+Февраль!H9+Март!H9</f>
        <v>15</v>
      </c>
    </row>
    <row r="12" spans="1:8" ht="15.75" x14ac:dyDescent="0.25">
      <c r="A12" s="68" t="s">
        <v>42</v>
      </c>
      <c r="B12" s="71">
        <f>Январь!B10+Февраль!B10+Март!B10</f>
        <v>61</v>
      </c>
      <c r="C12" s="72">
        <f>Январь!C10+Февраль!C10+Март!C10</f>
        <v>821.8</v>
      </c>
      <c r="D12" s="71">
        <f>Январь!D10+Февраль!D10+Март!D10</f>
        <v>32</v>
      </c>
      <c r="E12" s="72">
        <f>Январь!E10+Февраль!E10+Март!E10</f>
        <v>487.67</v>
      </c>
      <c r="F12" s="71">
        <f>Январь!F10+Февраль!F10+Март!F10</f>
        <v>0</v>
      </c>
      <c r="G12" s="71">
        <f>Январь!G10+Февраль!G10+Март!G10</f>
        <v>60</v>
      </c>
      <c r="H12" s="72">
        <f>Январь!H10+Февраль!H10+Март!H10</f>
        <v>2087.36</v>
      </c>
    </row>
    <row r="13" spans="1:8" ht="15.75" x14ac:dyDescent="0.25">
      <c r="A13" s="68" t="s">
        <v>41</v>
      </c>
      <c r="B13" s="71">
        <f>Январь!B11+Февраль!B11+Март!B11</f>
        <v>54</v>
      </c>
      <c r="C13" s="72">
        <f>Январь!C11+Февраль!C11+Март!C11</f>
        <v>801.54</v>
      </c>
      <c r="D13" s="71">
        <f>Январь!D11+Февраль!D11+Март!D11</f>
        <v>21</v>
      </c>
      <c r="E13" s="72">
        <f>Январь!E11+Февраль!E11+Март!E11</f>
        <v>294</v>
      </c>
      <c r="F13" s="71">
        <f>Январь!F11+Февраль!F11+Март!F11</f>
        <v>1</v>
      </c>
      <c r="G13" s="71">
        <f>Январь!G11+Февраль!G11+Март!G11</f>
        <v>44</v>
      </c>
      <c r="H13" s="72">
        <f>Январь!H11+Февраль!H11+Март!H11</f>
        <v>1289</v>
      </c>
    </row>
    <row r="14" spans="1:8" ht="15.75" x14ac:dyDescent="0.25">
      <c r="A14" s="68" t="s">
        <v>43</v>
      </c>
      <c r="B14" s="71">
        <f>Январь!B12+Февраль!B12+Март!B12</f>
        <v>49</v>
      </c>
      <c r="C14" s="72">
        <f>Январь!C12+Февраль!C12+Март!C12</f>
        <v>2166.5</v>
      </c>
      <c r="D14" s="71">
        <f>Январь!D12+Февраль!D12+Март!D12</f>
        <v>23</v>
      </c>
      <c r="E14" s="72">
        <f>Январь!E12+Февраль!E12+Март!E12</f>
        <v>1315.3</v>
      </c>
      <c r="F14" s="71">
        <f>Январь!F12+Февраль!F12+Март!F12</f>
        <v>9</v>
      </c>
      <c r="G14" s="71">
        <f>Январь!G12+Февраль!G12+Март!G12</f>
        <v>30</v>
      </c>
      <c r="H14" s="72">
        <f>Январь!H12+Февраль!H12+Март!H12</f>
        <v>447.5</v>
      </c>
    </row>
    <row r="15" spans="1:8" ht="15.75" x14ac:dyDescent="0.25">
      <c r="A15" s="68" t="s">
        <v>44</v>
      </c>
      <c r="B15" s="71">
        <f>Январь!B13+Февраль!B13+Март!B13</f>
        <v>72</v>
      </c>
      <c r="C15" s="72">
        <f>Январь!C13+Февраль!C13+Март!C13</f>
        <v>1594</v>
      </c>
      <c r="D15" s="71">
        <f>Январь!D13+Февраль!D13+Март!D13</f>
        <v>47</v>
      </c>
      <c r="E15" s="72">
        <f>Январь!E13+Февраль!E13+Март!E13</f>
        <v>869</v>
      </c>
      <c r="F15" s="71">
        <f>Январь!F13+Февраль!F13+Март!F13</f>
        <v>26</v>
      </c>
      <c r="G15" s="71">
        <f>Январь!G13+Февраль!G13+Март!G13</f>
        <v>76</v>
      </c>
      <c r="H15" s="72">
        <f>Январь!H13+Февраль!H13+Март!H13</f>
        <v>1757</v>
      </c>
    </row>
    <row r="16" spans="1:8" ht="15.75" x14ac:dyDescent="0.25">
      <c r="A16" s="68" t="s">
        <v>46</v>
      </c>
      <c r="B16" s="71">
        <f>Январь!B14+Февраль!B14+Март!B14</f>
        <v>113</v>
      </c>
      <c r="C16" s="72">
        <f>Январь!C14+Февраль!C14+Март!C14</f>
        <v>1404.6399999999999</v>
      </c>
      <c r="D16" s="71">
        <f>Январь!D14+Февраль!D14+Март!D14</f>
        <v>60</v>
      </c>
      <c r="E16" s="72">
        <f>Январь!E14+Февраль!E14+Март!E14</f>
        <v>724.6</v>
      </c>
      <c r="F16" s="71">
        <f>Январь!F14+Февраль!F14+Март!F14</f>
        <v>57</v>
      </c>
      <c r="G16" s="71">
        <f>Январь!G14+Февраль!G14+Март!G14</f>
        <v>115</v>
      </c>
      <c r="H16" s="72">
        <f>Январь!H14+Февраль!H14+Март!H14</f>
        <v>1393.79</v>
      </c>
    </row>
    <row r="17" spans="1:8" ht="15.75" x14ac:dyDescent="0.25">
      <c r="A17" s="68" t="s">
        <v>40</v>
      </c>
      <c r="B17" s="71">
        <f>Январь!B15+Февраль!B15+Март!B15</f>
        <v>100</v>
      </c>
      <c r="C17" s="72">
        <f>Январь!C15+Февраль!C15+Март!C15</f>
        <v>1858.5</v>
      </c>
      <c r="D17" s="71">
        <f>Январь!D15+Февраль!D15+Март!D15</f>
        <v>68</v>
      </c>
      <c r="E17" s="72">
        <f>Январь!E15+Февраль!E15+Март!E15</f>
        <v>773.6</v>
      </c>
      <c r="F17" s="71">
        <f>Январь!F15+Февраль!F15+Март!F15</f>
        <v>6</v>
      </c>
      <c r="G17" s="71">
        <f>Январь!G15+Февраль!G15+Март!G15</f>
        <v>87</v>
      </c>
      <c r="H17" s="72">
        <f>Январь!H15+Февраль!H15+Март!H15</f>
        <v>1600</v>
      </c>
    </row>
    <row r="18" spans="1:8" x14ac:dyDescent="0.25">
      <c r="A18" s="63"/>
      <c r="B18" s="63"/>
      <c r="C18" s="63"/>
      <c r="D18" s="63"/>
      <c r="E18" s="63"/>
      <c r="F18" s="63"/>
      <c r="G18" s="63"/>
      <c r="H18" s="63"/>
    </row>
    <row r="19" spans="1:8" x14ac:dyDescent="0.25">
      <c r="A19" s="63"/>
      <c r="B19" s="63"/>
      <c r="C19" s="63"/>
      <c r="D19" s="63"/>
      <c r="E19" s="63"/>
      <c r="F19" s="63"/>
      <c r="G19" s="63"/>
      <c r="H19" s="63"/>
    </row>
    <row r="20" spans="1:8" x14ac:dyDescent="0.25">
      <c r="A20" s="63" t="s">
        <v>33</v>
      </c>
      <c r="B20" s="63"/>
      <c r="C20" s="63"/>
      <c r="D20" s="63"/>
      <c r="E20" s="63"/>
      <c r="F20" s="63"/>
      <c r="G20" s="63"/>
      <c r="H20" s="63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4" sqref="C24"/>
    </sheetView>
  </sheetViews>
  <sheetFormatPr defaultRowHeight="15" x14ac:dyDescent="0.25"/>
  <cols>
    <col min="1" max="2" width="9.140625" style="42"/>
    <col min="3" max="3" width="17.85546875" style="42" customWidth="1"/>
    <col min="4" max="4" width="9.140625" style="42"/>
    <col min="5" max="5" width="10.28515625" style="42" customWidth="1"/>
    <col min="6" max="7" width="9.140625" style="42"/>
    <col min="8" max="8" width="20.7109375" style="42" customWidth="1"/>
    <col min="9" max="16384" width="9.140625" style="42"/>
  </cols>
  <sheetData>
    <row r="1" spans="1:8" ht="81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15.75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53</v>
      </c>
      <c r="H3" s="89"/>
    </row>
    <row r="4" spans="1:8" ht="47.25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60</v>
      </c>
      <c r="B5" s="51">
        <v>365</v>
      </c>
      <c r="C5" s="52">
        <v>17727.68</v>
      </c>
      <c r="D5" s="51">
        <v>231</v>
      </c>
      <c r="E5" s="52">
        <v>6028.05</v>
      </c>
      <c r="F5" s="51">
        <v>32</v>
      </c>
      <c r="G5" s="51">
        <v>266</v>
      </c>
      <c r="H5" s="52">
        <v>5081.13</v>
      </c>
    </row>
    <row r="6" spans="1:8" ht="15.75" x14ac:dyDescent="0.25">
      <c r="A6" s="50" t="s">
        <v>39</v>
      </c>
      <c r="B6" s="53">
        <v>85</v>
      </c>
      <c r="C6" s="54">
        <v>10580</v>
      </c>
      <c r="D6" s="53">
        <v>40</v>
      </c>
      <c r="E6" s="54">
        <v>703.65000000000009</v>
      </c>
      <c r="F6" s="53">
        <v>1</v>
      </c>
      <c r="G6" s="53">
        <v>51</v>
      </c>
      <c r="H6" s="54">
        <v>1128</v>
      </c>
    </row>
    <row r="7" spans="1:8" ht="15.75" x14ac:dyDescent="0.25">
      <c r="A7" s="50" t="s">
        <v>38</v>
      </c>
      <c r="B7" s="53">
        <v>75</v>
      </c>
      <c r="C7" s="54">
        <v>2247.5</v>
      </c>
      <c r="D7" s="53">
        <v>37</v>
      </c>
      <c r="E7" s="54">
        <v>651.5</v>
      </c>
      <c r="F7" s="53">
        <v>1</v>
      </c>
      <c r="G7" s="53">
        <v>48</v>
      </c>
      <c r="H7" s="54">
        <v>1630</v>
      </c>
    </row>
    <row r="8" spans="1:8" ht="15.75" x14ac:dyDescent="0.25">
      <c r="A8" s="50" t="s">
        <v>47</v>
      </c>
      <c r="B8" s="53">
        <v>4</v>
      </c>
      <c r="C8" s="54">
        <v>34</v>
      </c>
      <c r="D8" s="53">
        <v>8</v>
      </c>
      <c r="E8" s="54">
        <v>85</v>
      </c>
      <c r="F8" s="53">
        <v>0</v>
      </c>
      <c r="G8" s="53">
        <v>4</v>
      </c>
      <c r="H8" s="54">
        <v>34</v>
      </c>
    </row>
    <row r="9" spans="1:8" ht="15.75" x14ac:dyDescent="0.25">
      <c r="A9" s="50" t="s">
        <v>45</v>
      </c>
      <c r="B9" s="53">
        <v>0</v>
      </c>
      <c r="C9" s="54">
        <v>0</v>
      </c>
      <c r="D9" s="53">
        <v>1</v>
      </c>
      <c r="E9" s="54">
        <v>5</v>
      </c>
      <c r="F9" s="53">
        <v>0</v>
      </c>
      <c r="G9" s="53">
        <v>0</v>
      </c>
      <c r="H9" s="54">
        <v>0</v>
      </c>
    </row>
    <row r="10" spans="1:8" ht="15.75" x14ac:dyDescent="0.25">
      <c r="A10" s="50" t="s">
        <v>42</v>
      </c>
      <c r="B10" s="53">
        <v>27</v>
      </c>
      <c r="C10" s="54">
        <v>295.13</v>
      </c>
      <c r="D10" s="53">
        <v>28</v>
      </c>
      <c r="E10" s="54">
        <v>1677.4</v>
      </c>
      <c r="F10" s="53">
        <v>0</v>
      </c>
      <c r="G10" s="53">
        <v>28</v>
      </c>
      <c r="H10" s="54">
        <v>505.13</v>
      </c>
    </row>
    <row r="11" spans="1:8" ht="15.75" x14ac:dyDescent="0.25">
      <c r="A11" s="50" t="s">
        <v>41</v>
      </c>
      <c r="B11" s="53">
        <v>29</v>
      </c>
      <c r="C11" s="54">
        <v>1447</v>
      </c>
      <c r="D11" s="53">
        <v>12</v>
      </c>
      <c r="E11" s="54">
        <v>164</v>
      </c>
      <c r="F11" s="53">
        <v>0</v>
      </c>
      <c r="G11" s="53">
        <v>23</v>
      </c>
      <c r="H11" s="54">
        <v>505</v>
      </c>
    </row>
    <row r="12" spans="1:8" ht="15.75" x14ac:dyDescent="0.25">
      <c r="A12" s="50" t="s">
        <v>43</v>
      </c>
      <c r="B12" s="53">
        <v>14</v>
      </c>
      <c r="C12" s="54">
        <v>204.8</v>
      </c>
      <c r="D12" s="53">
        <v>10</v>
      </c>
      <c r="E12" s="54">
        <v>418</v>
      </c>
      <c r="F12" s="53">
        <v>0</v>
      </c>
      <c r="G12" s="53">
        <v>8</v>
      </c>
      <c r="H12" s="54">
        <v>73</v>
      </c>
    </row>
    <row r="13" spans="1:8" ht="15.75" x14ac:dyDescent="0.25">
      <c r="A13" s="50" t="s">
        <v>44</v>
      </c>
      <c r="B13" s="53">
        <v>25</v>
      </c>
      <c r="C13" s="54">
        <v>693.75</v>
      </c>
      <c r="D13" s="53">
        <v>27</v>
      </c>
      <c r="E13" s="54">
        <v>1439</v>
      </c>
      <c r="F13" s="53">
        <v>9</v>
      </c>
      <c r="G13" s="53">
        <v>31</v>
      </c>
      <c r="H13" s="54">
        <v>404</v>
      </c>
    </row>
    <row r="14" spans="1:8" ht="15.75" x14ac:dyDescent="0.25">
      <c r="A14" s="50" t="s">
        <v>46</v>
      </c>
      <c r="B14" s="53">
        <v>53</v>
      </c>
      <c r="C14" s="54">
        <v>1744</v>
      </c>
      <c r="D14" s="53">
        <v>39</v>
      </c>
      <c r="E14" s="54">
        <v>480</v>
      </c>
      <c r="F14" s="53">
        <v>21</v>
      </c>
      <c r="G14" s="53">
        <v>31</v>
      </c>
      <c r="H14" s="54">
        <v>374</v>
      </c>
    </row>
    <row r="15" spans="1:8" ht="15.75" x14ac:dyDescent="0.25">
      <c r="A15" s="50" t="s">
        <v>40</v>
      </c>
      <c r="B15" s="53">
        <v>53</v>
      </c>
      <c r="C15" s="54">
        <v>481.5</v>
      </c>
      <c r="D15" s="53">
        <v>29</v>
      </c>
      <c r="E15" s="54">
        <v>404.5</v>
      </c>
      <c r="F15" s="53">
        <v>0</v>
      </c>
      <c r="G15" s="53">
        <v>42</v>
      </c>
      <c r="H15" s="54">
        <v>428</v>
      </c>
    </row>
    <row r="16" spans="1:8" ht="15.75" x14ac:dyDescent="0.25">
      <c r="A16" s="55"/>
      <c r="B16" s="56"/>
      <c r="C16" s="57"/>
      <c r="D16" s="56"/>
      <c r="E16" s="57"/>
      <c r="F16" s="56"/>
      <c r="G16" s="56"/>
      <c r="H16" s="57"/>
    </row>
    <row r="17" spans="1:8" ht="15.75" x14ac:dyDescent="0.25">
      <c r="A17" s="43"/>
      <c r="B17" s="58"/>
      <c r="C17" s="59"/>
      <c r="D17" s="58"/>
      <c r="E17" s="59"/>
      <c r="F17" s="58"/>
      <c r="G17" s="58"/>
      <c r="H17" s="59"/>
    </row>
    <row r="18" spans="1:8" ht="15.75" x14ac:dyDescent="0.25">
      <c r="A18" s="73"/>
      <c r="B18" s="60" t="s">
        <v>33</v>
      </c>
      <c r="C18" s="59"/>
      <c r="D18" s="58"/>
      <c r="E18" s="59"/>
      <c r="F18" s="58"/>
      <c r="G18" s="58"/>
      <c r="H18" s="59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24" sqref="F24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62</v>
      </c>
      <c r="B5" s="51">
        <v>415</v>
      </c>
      <c r="C5" s="52">
        <v>9343.3200000000015</v>
      </c>
      <c r="D5" s="51">
        <v>238</v>
      </c>
      <c r="E5" s="52">
        <v>5406.1049999999996</v>
      </c>
      <c r="F5" s="51">
        <v>13</v>
      </c>
      <c r="G5" s="51">
        <v>378</v>
      </c>
      <c r="H5" s="52">
        <v>7859.4000000000005</v>
      </c>
    </row>
    <row r="6" spans="1:8" ht="15.75" x14ac:dyDescent="0.25">
      <c r="A6" s="50" t="s">
        <v>39</v>
      </c>
      <c r="B6" s="53">
        <v>108</v>
      </c>
      <c r="C6" s="54">
        <v>1858</v>
      </c>
      <c r="D6" s="53">
        <v>57</v>
      </c>
      <c r="E6" s="54">
        <v>1286.67</v>
      </c>
      <c r="F6" s="53">
        <v>7</v>
      </c>
      <c r="G6" s="53">
        <v>101</v>
      </c>
      <c r="H6" s="54">
        <v>2351.5</v>
      </c>
    </row>
    <row r="7" spans="1:8" ht="15.75" x14ac:dyDescent="0.25">
      <c r="A7" s="50" t="s">
        <v>38</v>
      </c>
      <c r="B7" s="53">
        <v>72</v>
      </c>
      <c r="C7" s="54">
        <v>1831.5</v>
      </c>
      <c r="D7" s="53">
        <v>43</v>
      </c>
      <c r="E7" s="54">
        <v>1995</v>
      </c>
      <c r="F7" s="53">
        <v>1</v>
      </c>
      <c r="G7" s="53">
        <v>73</v>
      </c>
      <c r="H7" s="54">
        <v>1417.925</v>
      </c>
    </row>
    <row r="8" spans="1:8" ht="15.75" x14ac:dyDescent="0.25">
      <c r="A8" s="50" t="s">
        <v>47</v>
      </c>
      <c r="B8" s="53">
        <v>6</v>
      </c>
      <c r="C8" s="54">
        <v>80</v>
      </c>
      <c r="D8" s="53">
        <v>7</v>
      </c>
      <c r="E8" s="54">
        <v>65</v>
      </c>
      <c r="F8" s="53">
        <v>0</v>
      </c>
      <c r="G8" s="53">
        <v>6</v>
      </c>
      <c r="H8" s="54">
        <v>80</v>
      </c>
    </row>
    <row r="9" spans="1:8" ht="15.75" x14ac:dyDescent="0.25">
      <c r="A9" s="50" t="s">
        <v>45</v>
      </c>
      <c r="B9" s="53">
        <v>0</v>
      </c>
      <c r="C9" s="54">
        <v>0</v>
      </c>
      <c r="D9" s="53">
        <v>0</v>
      </c>
      <c r="E9" s="54">
        <v>0</v>
      </c>
      <c r="F9" s="53">
        <v>0</v>
      </c>
      <c r="G9" s="53">
        <v>0</v>
      </c>
      <c r="H9" s="54">
        <v>0</v>
      </c>
    </row>
    <row r="10" spans="1:8" ht="15.75" x14ac:dyDescent="0.25">
      <c r="A10" s="50" t="s">
        <v>42</v>
      </c>
      <c r="B10" s="53">
        <v>32</v>
      </c>
      <c r="C10" s="54">
        <v>1217.22</v>
      </c>
      <c r="D10" s="53">
        <v>20</v>
      </c>
      <c r="E10" s="54">
        <v>231.64</v>
      </c>
      <c r="F10" s="53">
        <v>0</v>
      </c>
      <c r="G10" s="53">
        <v>28</v>
      </c>
      <c r="H10" s="54">
        <v>349.72</v>
      </c>
    </row>
    <row r="11" spans="1:8" ht="15.75" x14ac:dyDescent="0.25">
      <c r="A11" s="50" t="s">
        <v>41</v>
      </c>
      <c r="B11" s="53">
        <v>43</v>
      </c>
      <c r="C11" s="54">
        <v>1701.5</v>
      </c>
      <c r="D11" s="53">
        <v>11</v>
      </c>
      <c r="E11" s="54">
        <v>160</v>
      </c>
      <c r="F11" s="53">
        <v>3</v>
      </c>
      <c r="G11" s="53">
        <v>32</v>
      </c>
      <c r="H11" s="54">
        <v>708</v>
      </c>
    </row>
    <row r="12" spans="1:8" ht="15.75" x14ac:dyDescent="0.25">
      <c r="A12" s="50" t="s">
        <v>43</v>
      </c>
      <c r="B12" s="53">
        <v>28</v>
      </c>
      <c r="C12" s="54">
        <v>808</v>
      </c>
      <c r="D12" s="53">
        <v>9</v>
      </c>
      <c r="E12" s="54">
        <v>170</v>
      </c>
      <c r="F12" s="53">
        <v>1</v>
      </c>
      <c r="G12" s="53">
        <v>32</v>
      </c>
      <c r="H12" s="54">
        <v>517.5</v>
      </c>
    </row>
    <row r="13" spans="1:8" ht="15.75" x14ac:dyDescent="0.25">
      <c r="A13" s="50" t="s">
        <v>44</v>
      </c>
      <c r="B13" s="53">
        <v>46</v>
      </c>
      <c r="C13" s="54">
        <v>730</v>
      </c>
      <c r="D13" s="53">
        <v>11</v>
      </c>
      <c r="E13" s="54">
        <v>202.755</v>
      </c>
      <c r="F13" s="53">
        <v>0</v>
      </c>
      <c r="G13" s="53">
        <v>15</v>
      </c>
      <c r="H13" s="54">
        <v>234.755</v>
      </c>
    </row>
    <row r="14" spans="1:8" ht="15.75" x14ac:dyDescent="0.25">
      <c r="A14" s="50" t="s">
        <v>46</v>
      </c>
      <c r="B14" s="53">
        <v>55</v>
      </c>
      <c r="C14" s="54">
        <v>638</v>
      </c>
      <c r="D14" s="53">
        <v>32</v>
      </c>
      <c r="E14" s="54">
        <v>434.04</v>
      </c>
      <c r="F14" s="53">
        <v>0</v>
      </c>
      <c r="G14" s="53">
        <v>53</v>
      </c>
      <c r="H14" s="54">
        <v>1740</v>
      </c>
    </row>
    <row r="15" spans="1:8" ht="15.75" x14ac:dyDescent="0.25">
      <c r="A15" s="50" t="s">
        <v>40</v>
      </c>
      <c r="B15" s="53">
        <v>25</v>
      </c>
      <c r="C15" s="54">
        <v>479.1</v>
      </c>
      <c r="D15" s="53">
        <v>48</v>
      </c>
      <c r="E15" s="54">
        <v>861</v>
      </c>
      <c r="F15" s="53">
        <v>1</v>
      </c>
      <c r="G15" s="53">
        <v>38</v>
      </c>
      <c r="H15" s="54">
        <v>460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workbookViewId="0">
      <selection activeCell="H5" sqref="H5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63</v>
      </c>
      <c r="B5" s="51">
        <v>485</v>
      </c>
      <c r="C5" s="52">
        <v>12024.689999999999</v>
      </c>
      <c r="D5" s="51">
        <v>301</v>
      </c>
      <c r="E5" s="52">
        <v>5785.75</v>
      </c>
      <c r="F5" s="51">
        <v>23</v>
      </c>
      <c r="G5" s="51">
        <v>398</v>
      </c>
      <c r="H5" s="52">
        <v>8365.86</v>
      </c>
    </row>
    <row r="6" spans="1:8" ht="15.75" x14ac:dyDescent="0.25">
      <c r="A6" s="50" t="s">
        <v>39</v>
      </c>
      <c r="B6" s="53">
        <v>140</v>
      </c>
      <c r="C6" s="54">
        <v>4177.04</v>
      </c>
      <c r="D6" s="53">
        <v>57</v>
      </c>
      <c r="E6" s="54">
        <v>1002.7</v>
      </c>
      <c r="F6" s="53">
        <v>19</v>
      </c>
      <c r="G6" s="53">
        <v>102</v>
      </c>
      <c r="H6" s="54">
        <v>2665.55</v>
      </c>
    </row>
    <row r="7" spans="1:8" ht="15.75" x14ac:dyDescent="0.25">
      <c r="A7" s="50" t="s">
        <v>38</v>
      </c>
      <c r="B7" s="53">
        <v>76</v>
      </c>
      <c r="C7" s="54">
        <v>3186</v>
      </c>
      <c r="D7" s="53">
        <v>65</v>
      </c>
      <c r="E7" s="54">
        <v>1600</v>
      </c>
      <c r="F7" s="53">
        <v>0</v>
      </c>
      <c r="G7" s="53">
        <v>40</v>
      </c>
      <c r="H7" s="54">
        <v>811.62</v>
      </c>
    </row>
    <row r="8" spans="1:8" ht="15.75" x14ac:dyDescent="0.25">
      <c r="A8" s="50" t="s">
        <v>47</v>
      </c>
      <c r="B8" s="53">
        <v>12</v>
      </c>
      <c r="C8" s="54">
        <v>115</v>
      </c>
      <c r="D8" s="53">
        <v>9</v>
      </c>
      <c r="E8" s="54">
        <v>111</v>
      </c>
      <c r="F8" s="53">
        <v>0</v>
      </c>
      <c r="G8" s="53">
        <v>8</v>
      </c>
      <c r="H8" s="54">
        <v>83</v>
      </c>
    </row>
    <row r="9" spans="1:8" ht="15.75" x14ac:dyDescent="0.25">
      <c r="A9" s="50" t="s">
        <v>45</v>
      </c>
      <c r="B9" s="53">
        <v>0</v>
      </c>
      <c r="C9" s="54">
        <v>0</v>
      </c>
      <c r="D9" s="53">
        <v>0</v>
      </c>
      <c r="E9" s="54">
        <v>0</v>
      </c>
      <c r="F9" s="53">
        <v>0</v>
      </c>
      <c r="G9" s="53">
        <v>0</v>
      </c>
      <c r="H9" s="54">
        <v>0</v>
      </c>
    </row>
    <row r="10" spans="1:8" ht="15.75" x14ac:dyDescent="0.25">
      <c r="A10" s="50" t="s">
        <v>42</v>
      </c>
      <c r="B10" s="53">
        <v>18</v>
      </c>
      <c r="C10" s="54">
        <v>218.05</v>
      </c>
      <c r="D10" s="53">
        <v>28</v>
      </c>
      <c r="E10" s="54">
        <v>1125.75</v>
      </c>
      <c r="F10" s="53">
        <v>0</v>
      </c>
      <c r="G10" s="53">
        <v>17</v>
      </c>
      <c r="H10" s="54">
        <v>931.55</v>
      </c>
    </row>
    <row r="11" spans="1:8" ht="15.75" x14ac:dyDescent="0.25">
      <c r="A11" s="50" t="s">
        <v>41</v>
      </c>
      <c r="B11" s="53">
        <v>34</v>
      </c>
      <c r="C11" s="54">
        <v>1200</v>
      </c>
      <c r="D11" s="53">
        <v>34</v>
      </c>
      <c r="E11" s="54">
        <v>631</v>
      </c>
      <c r="F11" s="53">
        <v>0</v>
      </c>
      <c r="G11" s="53">
        <v>32</v>
      </c>
      <c r="H11" s="54">
        <v>1160.04</v>
      </c>
    </row>
    <row r="12" spans="1:8" ht="15.75" x14ac:dyDescent="0.25">
      <c r="A12" s="50" t="s">
        <v>43</v>
      </c>
      <c r="B12" s="53">
        <v>36</v>
      </c>
      <c r="C12" s="54">
        <v>691.8</v>
      </c>
      <c r="D12" s="53">
        <v>25</v>
      </c>
      <c r="E12" s="54">
        <v>264</v>
      </c>
      <c r="F12" s="53">
        <v>1</v>
      </c>
      <c r="G12" s="53">
        <v>18</v>
      </c>
      <c r="H12" s="54">
        <v>384</v>
      </c>
    </row>
    <row r="13" spans="1:8" ht="15.75" x14ac:dyDescent="0.25">
      <c r="A13" s="50" t="s">
        <v>44</v>
      </c>
      <c r="B13" s="53">
        <v>79</v>
      </c>
      <c r="C13" s="54">
        <v>978</v>
      </c>
      <c r="D13" s="53">
        <v>13</v>
      </c>
      <c r="E13" s="54">
        <v>169</v>
      </c>
      <c r="F13" s="53">
        <v>3</v>
      </c>
      <c r="G13" s="53">
        <v>87</v>
      </c>
      <c r="H13" s="54">
        <v>1144</v>
      </c>
    </row>
    <row r="14" spans="1:8" ht="15.75" x14ac:dyDescent="0.25">
      <c r="A14" s="50" t="s">
        <v>46</v>
      </c>
      <c r="B14" s="53">
        <v>55</v>
      </c>
      <c r="C14" s="54">
        <v>902</v>
      </c>
      <c r="D14" s="53">
        <v>37</v>
      </c>
      <c r="E14" s="54">
        <v>473.3</v>
      </c>
      <c r="F14" s="53">
        <v>0</v>
      </c>
      <c r="G14" s="53">
        <v>60</v>
      </c>
      <c r="H14" s="54">
        <v>712.5</v>
      </c>
    </row>
    <row r="15" spans="1:8" ht="15.75" x14ac:dyDescent="0.25">
      <c r="A15" s="50" t="s">
        <v>40</v>
      </c>
      <c r="B15" s="53">
        <v>35</v>
      </c>
      <c r="C15" s="54">
        <v>556.79999999999995</v>
      </c>
      <c r="D15" s="53">
        <v>33</v>
      </c>
      <c r="E15" s="54">
        <v>409</v>
      </c>
      <c r="F15" s="53">
        <v>0</v>
      </c>
      <c r="G15" s="53">
        <v>34</v>
      </c>
      <c r="H15" s="54">
        <v>473.6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K3" sqref="K3"/>
    </sheetView>
  </sheetViews>
  <sheetFormatPr defaultRowHeight="15" x14ac:dyDescent="0.25"/>
  <cols>
    <col min="1" max="1" width="12.28515625" style="42" customWidth="1"/>
    <col min="2" max="2" width="9.85546875" style="42" customWidth="1"/>
    <col min="3" max="3" width="12.7109375" style="42" customWidth="1"/>
    <col min="4" max="4" width="11.7109375" style="42" customWidth="1"/>
    <col min="5" max="5" width="13.140625" style="42" customWidth="1"/>
    <col min="6" max="6" width="13.28515625" style="42" customWidth="1"/>
    <col min="7" max="7" width="9.85546875" style="42" customWidth="1"/>
    <col min="8" max="8" width="16.5703125" style="42" customWidth="1"/>
    <col min="9" max="16384" width="9.140625" style="42"/>
  </cols>
  <sheetData>
    <row r="1" spans="1:9" ht="15.75" x14ac:dyDescent="0.25">
      <c r="A1" s="61"/>
      <c r="B1" s="61"/>
      <c r="C1" s="92" t="s">
        <v>64</v>
      </c>
      <c r="D1" s="92"/>
      <c r="E1" s="92"/>
      <c r="F1" s="92"/>
      <c r="G1" s="61"/>
      <c r="H1" s="61"/>
      <c r="I1" s="61"/>
    </row>
    <row r="2" spans="1:9" ht="15.75" x14ac:dyDescent="0.25">
      <c r="A2" s="61"/>
      <c r="B2" s="61"/>
      <c r="C2" s="74"/>
      <c r="D2" s="74"/>
      <c r="E2" s="74"/>
      <c r="F2" s="74"/>
      <c r="G2" s="61"/>
      <c r="H2" s="61"/>
      <c r="I2" s="61"/>
    </row>
    <row r="3" spans="1:9" ht="62.45" customHeight="1" x14ac:dyDescent="0.25">
      <c r="A3" s="93" t="s">
        <v>54</v>
      </c>
      <c r="B3" s="93"/>
      <c r="C3" s="93"/>
      <c r="D3" s="93"/>
      <c r="E3" s="93"/>
      <c r="F3" s="93"/>
      <c r="G3" s="93"/>
      <c r="H3" s="93"/>
      <c r="I3" s="61"/>
    </row>
    <row r="4" spans="1:9" ht="4.1500000000000004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42" customHeight="1" x14ac:dyDescent="0.25">
      <c r="A5" s="76"/>
      <c r="B5" s="94" t="s">
        <v>27</v>
      </c>
      <c r="C5" s="94"/>
      <c r="D5" s="94" t="s">
        <v>52</v>
      </c>
      <c r="E5" s="94"/>
      <c r="F5" s="95" t="s">
        <v>28</v>
      </c>
      <c r="G5" s="94" t="s">
        <v>53</v>
      </c>
      <c r="H5" s="94"/>
      <c r="I5" s="61"/>
    </row>
    <row r="6" spans="1:9" ht="50.45" customHeight="1" x14ac:dyDescent="0.25">
      <c r="A6" s="77" t="s">
        <v>55</v>
      </c>
      <c r="B6" s="75" t="s">
        <v>29</v>
      </c>
      <c r="C6" s="67" t="s">
        <v>30</v>
      </c>
      <c r="D6" s="75" t="s">
        <v>31</v>
      </c>
      <c r="E6" s="67" t="s">
        <v>32</v>
      </c>
      <c r="F6" s="95"/>
      <c r="G6" s="75" t="s">
        <v>31</v>
      </c>
      <c r="H6" s="67" t="s">
        <v>32</v>
      </c>
      <c r="I6" s="61"/>
    </row>
    <row r="7" spans="1:9" ht="15.75" x14ac:dyDescent="0.25">
      <c r="A7" s="78" t="s">
        <v>65</v>
      </c>
      <c r="B7" s="69">
        <v>1265</v>
      </c>
      <c r="C7" s="70">
        <v>39095.69</v>
      </c>
      <c r="D7" s="69">
        <v>770</v>
      </c>
      <c r="E7" s="70">
        <v>17219.905000000002</v>
      </c>
      <c r="F7" s="69">
        <v>68</v>
      </c>
      <c r="G7" s="69">
        <v>1042</v>
      </c>
      <c r="H7" s="70">
        <v>21306.39</v>
      </c>
      <c r="I7" s="61"/>
    </row>
    <row r="8" spans="1:9" ht="15.75" x14ac:dyDescent="0.25">
      <c r="A8" s="78" t="s">
        <v>39</v>
      </c>
      <c r="B8" s="71">
        <v>333</v>
      </c>
      <c r="C8" s="72">
        <v>16615.04</v>
      </c>
      <c r="D8" s="71">
        <v>154</v>
      </c>
      <c r="E8" s="72">
        <v>2993.0200000000004</v>
      </c>
      <c r="F8" s="71">
        <v>27</v>
      </c>
      <c r="G8" s="71">
        <v>254</v>
      </c>
      <c r="H8" s="72">
        <v>6145.05</v>
      </c>
      <c r="I8" s="61"/>
    </row>
    <row r="9" spans="1:9" ht="15.75" x14ac:dyDescent="0.25">
      <c r="A9" s="78" t="s">
        <v>38</v>
      </c>
      <c r="B9" s="71">
        <v>223</v>
      </c>
      <c r="C9" s="72">
        <v>7265</v>
      </c>
      <c r="D9" s="71">
        <v>145</v>
      </c>
      <c r="E9" s="72">
        <v>4246.5</v>
      </c>
      <c r="F9" s="71">
        <v>2</v>
      </c>
      <c r="G9" s="71">
        <v>161</v>
      </c>
      <c r="H9" s="72">
        <v>3859.5450000000001</v>
      </c>
      <c r="I9" s="61"/>
    </row>
    <row r="10" spans="1:9" ht="15.75" x14ac:dyDescent="0.25">
      <c r="A10" s="78" t="s">
        <v>47</v>
      </c>
      <c r="B10" s="71">
        <v>22</v>
      </c>
      <c r="C10" s="72">
        <v>229</v>
      </c>
      <c r="D10" s="71">
        <v>24</v>
      </c>
      <c r="E10" s="72">
        <v>261</v>
      </c>
      <c r="F10" s="71">
        <v>0</v>
      </c>
      <c r="G10" s="71">
        <v>18</v>
      </c>
      <c r="H10" s="72">
        <v>197</v>
      </c>
      <c r="I10" s="61"/>
    </row>
    <row r="11" spans="1:9" ht="15.75" x14ac:dyDescent="0.25">
      <c r="A11" s="78" t="s">
        <v>45</v>
      </c>
      <c r="B11" s="71">
        <v>0</v>
      </c>
      <c r="C11" s="72">
        <v>0</v>
      </c>
      <c r="D11" s="71">
        <v>1</v>
      </c>
      <c r="E11" s="72">
        <v>5</v>
      </c>
      <c r="F11" s="71">
        <v>0</v>
      </c>
      <c r="G11" s="71">
        <v>0</v>
      </c>
      <c r="H11" s="72">
        <v>0</v>
      </c>
      <c r="I11" s="61"/>
    </row>
    <row r="12" spans="1:9" ht="15.75" x14ac:dyDescent="0.25">
      <c r="A12" s="78" t="s">
        <v>42</v>
      </c>
      <c r="B12" s="71">
        <v>77</v>
      </c>
      <c r="C12" s="72">
        <v>1730.3999999999999</v>
      </c>
      <c r="D12" s="71">
        <v>76</v>
      </c>
      <c r="E12" s="72">
        <v>3034.79</v>
      </c>
      <c r="F12" s="71">
        <v>0</v>
      </c>
      <c r="G12" s="71">
        <v>73</v>
      </c>
      <c r="H12" s="72">
        <v>1786.4</v>
      </c>
      <c r="I12" s="61"/>
    </row>
    <row r="13" spans="1:9" ht="15.75" x14ac:dyDescent="0.25">
      <c r="A13" s="78" t="s">
        <v>41</v>
      </c>
      <c r="B13" s="71">
        <v>106</v>
      </c>
      <c r="C13" s="72">
        <v>4348.5</v>
      </c>
      <c r="D13" s="71">
        <v>57</v>
      </c>
      <c r="E13" s="72">
        <v>955</v>
      </c>
      <c r="F13" s="71">
        <v>3</v>
      </c>
      <c r="G13" s="71">
        <v>87</v>
      </c>
      <c r="H13" s="72">
        <v>2373.04</v>
      </c>
      <c r="I13" s="61"/>
    </row>
    <row r="14" spans="1:9" ht="15.75" x14ac:dyDescent="0.25">
      <c r="A14" s="78" t="s">
        <v>43</v>
      </c>
      <c r="B14" s="71">
        <v>78</v>
      </c>
      <c r="C14" s="72">
        <v>1704.6</v>
      </c>
      <c r="D14" s="71">
        <v>44</v>
      </c>
      <c r="E14" s="72">
        <v>852</v>
      </c>
      <c r="F14" s="71">
        <v>2</v>
      </c>
      <c r="G14" s="71">
        <v>58</v>
      </c>
      <c r="H14" s="72">
        <v>974.5</v>
      </c>
      <c r="I14" s="61"/>
    </row>
    <row r="15" spans="1:9" ht="15.75" x14ac:dyDescent="0.25">
      <c r="A15" s="78" t="s">
        <v>44</v>
      </c>
      <c r="B15" s="71">
        <v>150</v>
      </c>
      <c r="C15" s="72">
        <v>2401.75</v>
      </c>
      <c r="D15" s="71">
        <v>51</v>
      </c>
      <c r="E15" s="72">
        <v>1810.7550000000001</v>
      </c>
      <c r="F15" s="71">
        <v>12</v>
      </c>
      <c r="G15" s="71">
        <v>133</v>
      </c>
      <c r="H15" s="72">
        <v>1782.7550000000001</v>
      </c>
      <c r="I15" s="61"/>
    </row>
    <row r="16" spans="1:9" ht="15.75" x14ac:dyDescent="0.25">
      <c r="A16" s="78" t="s">
        <v>46</v>
      </c>
      <c r="B16" s="71">
        <v>163</v>
      </c>
      <c r="C16" s="72">
        <v>3284</v>
      </c>
      <c r="D16" s="71">
        <v>108</v>
      </c>
      <c r="E16" s="72">
        <v>1387.34</v>
      </c>
      <c r="F16" s="71">
        <v>21</v>
      </c>
      <c r="G16" s="71">
        <v>144</v>
      </c>
      <c r="H16" s="72">
        <v>2826.5</v>
      </c>
      <c r="I16" s="61"/>
    </row>
    <row r="17" spans="1:9" ht="15.75" x14ac:dyDescent="0.25">
      <c r="A17" s="78" t="s">
        <v>40</v>
      </c>
      <c r="B17" s="71">
        <v>113</v>
      </c>
      <c r="C17" s="72">
        <v>1517.4</v>
      </c>
      <c r="D17" s="71">
        <v>110</v>
      </c>
      <c r="E17" s="72">
        <v>1674.5</v>
      </c>
      <c r="F17" s="71">
        <v>1</v>
      </c>
      <c r="G17" s="71">
        <v>114</v>
      </c>
      <c r="H17" s="72">
        <v>1361.6</v>
      </c>
      <c r="I17" s="61"/>
    </row>
    <row r="18" spans="1:9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5.75" x14ac:dyDescent="0.25">
      <c r="A19" s="79" t="s">
        <v>33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61"/>
      <c r="B20" s="61"/>
      <c r="C20" s="61"/>
      <c r="D20" s="61"/>
      <c r="E20" s="61"/>
      <c r="F20" s="61"/>
      <c r="G20" s="61"/>
      <c r="H20" s="61"/>
      <c r="I20" s="61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A2" sqref="A2"/>
    </sheetView>
  </sheetViews>
  <sheetFormatPr defaultRowHeight="15" x14ac:dyDescent="0.25"/>
  <cols>
    <col min="1" max="1" width="9.140625" style="42"/>
    <col min="2" max="2" width="11" style="42" customWidth="1"/>
    <col min="3" max="3" width="12.5703125" style="42" customWidth="1"/>
    <col min="4" max="4" width="12.28515625" style="42" customWidth="1"/>
    <col min="5" max="5" width="9.140625" style="42"/>
    <col min="6" max="6" width="12.5703125" style="42" customWidth="1"/>
    <col min="7" max="7" width="19.28515625" style="42" customWidth="1"/>
    <col min="8" max="8" width="16.28515625" style="42" customWidth="1"/>
    <col min="9" max="16384" width="9.140625" style="42"/>
  </cols>
  <sheetData>
    <row r="1" spans="1:8" ht="67.900000000000006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43"/>
      <c r="B2" s="44"/>
      <c r="C2" s="45"/>
      <c r="D2" s="44"/>
      <c r="E2" s="45"/>
      <c r="F2" s="44"/>
      <c r="G2" s="44"/>
      <c r="H2" s="45"/>
    </row>
    <row r="3" spans="1:8" ht="51.6" customHeight="1" x14ac:dyDescent="0.25">
      <c r="A3" s="46"/>
      <c r="B3" s="89" t="s">
        <v>27</v>
      </c>
      <c r="C3" s="89"/>
      <c r="D3" s="89" t="s">
        <v>52</v>
      </c>
      <c r="E3" s="89"/>
      <c r="F3" s="90" t="s">
        <v>28</v>
      </c>
      <c r="G3" s="89" t="s">
        <v>61</v>
      </c>
      <c r="H3" s="89"/>
    </row>
    <row r="4" spans="1:8" ht="54.6" customHeight="1" x14ac:dyDescent="0.25">
      <c r="A4" s="47" t="s">
        <v>55</v>
      </c>
      <c r="B4" s="48" t="s">
        <v>29</v>
      </c>
      <c r="C4" s="49" t="s">
        <v>30</v>
      </c>
      <c r="D4" s="48" t="s">
        <v>31</v>
      </c>
      <c r="E4" s="49" t="s">
        <v>32</v>
      </c>
      <c r="F4" s="91"/>
      <c r="G4" s="48" t="s">
        <v>31</v>
      </c>
      <c r="H4" s="49" t="s">
        <v>32</v>
      </c>
    </row>
    <row r="5" spans="1:8" ht="15.75" x14ac:dyDescent="0.25">
      <c r="A5" s="50" t="s">
        <v>66</v>
      </c>
      <c r="B5" s="51">
        <v>419</v>
      </c>
      <c r="C5" s="52">
        <v>8073.84</v>
      </c>
      <c r="D5" s="51">
        <v>322</v>
      </c>
      <c r="E5" s="52">
        <v>4737.6000000000004</v>
      </c>
      <c r="F5" s="51">
        <v>45</v>
      </c>
      <c r="G5" s="51">
        <v>339</v>
      </c>
      <c r="H5" s="52">
        <v>6307.59</v>
      </c>
    </row>
    <row r="6" spans="1:8" ht="15.75" x14ac:dyDescent="0.25">
      <c r="A6" s="50" t="s">
        <v>39</v>
      </c>
      <c r="B6" s="53">
        <v>79</v>
      </c>
      <c r="C6" s="54">
        <v>1791.94</v>
      </c>
      <c r="D6" s="53">
        <v>79</v>
      </c>
      <c r="E6" s="54">
        <v>1266</v>
      </c>
      <c r="F6" s="53">
        <v>37</v>
      </c>
      <c r="G6" s="53">
        <v>106</v>
      </c>
      <c r="H6" s="54">
        <v>2854.3</v>
      </c>
    </row>
    <row r="7" spans="1:8" ht="15.75" x14ac:dyDescent="0.25">
      <c r="A7" s="50" t="s">
        <v>38</v>
      </c>
      <c r="B7" s="53">
        <v>94</v>
      </c>
      <c r="C7" s="54">
        <v>2120.8000000000002</v>
      </c>
      <c r="D7" s="53">
        <v>61</v>
      </c>
      <c r="E7" s="54">
        <v>918</v>
      </c>
      <c r="F7" s="53">
        <v>0</v>
      </c>
      <c r="G7" s="53">
        <v>21</v>
      </c>
      <c r="H7" s="54">
        <v>697.92000000000007</v>
      </c>
    </row>
    <row r="8" spans="1:8" ht="15.75" x14ac:dyDescent="0.25">
      <c r="A8" s="50" t="s">
        <v>47</v>
      </c>
      <c r="B8" s="53">
        <v>10</v>
      </c>
      <c r="C8" s="54">
        <v>452</v>
      </c>
      <c r="D8" s="53">
        <v>10</v>
      </c>
      <c r="E8" s="54">
        <v>89</v>
      </c>
      <c r="F8" s="53">
        <v>0</v>
      </c>
      <c r="G8" s="53">
        <v>11</v>
      </c>
      <c r="H8" s="54">
        <v>115</v>
      </c>
    </row>
    <row r="9" spans="1:8" ht="15.75" x14ac:dyDescent="0.25">
      <c r="A9" s="50" t="s">
        <v>45</v>
      </c>
      <c r="B9" s="53">
        <v>1</v>
      </c>
      <c r="C9" s="54">
        <v>10</v>
      </c>
      <c r="D9" s="53">
        <v>1</v>
      </c>
      <c r="E9" s="54">
        <v>8</v>
      </c>
      <c r="F9" s="53">
        <v>1</v>
      </c>
      <c r="G9" s="53">
        <v>0</v>
      </c>
      <c r="H9" s="54">
        <v>0</v>
      </c>
    </row>
    <row r="10" spans="1:8" ht="15.75" x14ac:dyDescent="0.25">
      <c r="A10" s="50" t="s">
        <v>42</v>
      </c>
      <c r="B10" s="53">
        <v>49</v>
      </c>
      <c r="C10" s="54">
        <v>1059.6500000000001</v>
      </c>
      <c r="D10" s="53">
        <v>30</v>
      </c>
      <c r="E10" s="54">
        <v>444</v>
      </c>
      <c r="F10" s="53">
        <v>1</v>
      </c>
      <c r="G10" s="53">
        <v>35</v>
      </c>
      <c r="H10" s="54">
        <v>371.42</v>
      </c>
    </row>
    <row r="11" spans="1:8" ht="15.75" x14ac:dyDescent="0.25">
      <c r="A11" s="50" t="s">
        <v>41</v>
      </c>
      <c r="B11" s="53">
        <v>38</v>
      </c>
      <c r="C11" s="54">
        <v>559.35</v>
      </c>
      <c r="D11" s="53">
        <v>31</v>
      </c>
      <c r="E11" s="54">
        <v>561</v>
      </c>
      <c r="F11" s="53">
        <v>1</v>
      </c>
      <c r="G11" s="53">
        <v>38</v>
      </c>
      <c r="H11" s="54">
        <v>563.45000000000005</v>
      </c>
    </row>
    <row r="12" spans="1:8" ht="15.75" x14ac:dyDescent="0.25">
      <c r="A12" s="50" t="s">
        <v>43</v>
      </c>
      <c r="B12" s="53">
        <v>4</v>
      </c>
      <c r="C12" s="54">
        <v>52</v>
      </c>
      <c r="D12" s="53">
        <v>16</v>
      </c>
      <c r="E12" s="54">
        <v>181</v>
      </c>
      <c r="F12" s="53">
        <v>1</v>
      </c>
      <c r="G12" s="53">
        <v>27</v>
      </c>
      <c r="H12" s="54">
        <v>361.8</v>
      </c>
    </row>
    <row r="13" spans="1:8" ht="15.75" x14ac:dyDescent="0.25">
      <c r="A13" s="50" t="s">
        <v>44</v>
      </c>
      <c r="B13" s="53">
        <v>43</v>
      </c>
      <c r="C13" s="54">
        <v>720</v>
      </c>
      <c r="D13" s="53">
        <v>14</v>
      </c>
      <c r="E13" s="54">
        <v>217</v>
      </c>
      <c r="F13" s="53">
        <v>1</v>
      </c>
      <c r="G13" s="53">
        <v>26</v>
      </c>
      <c r="H13" s="54">
        <v>394</v>
      </c>
    </row>
    <row r="14" spans="1:8" ht="15.75" x14ac:dyDescent="0.25">
      <c r="A14" s="50" t="s">
        <v>46</v>
      </c>
      <c r="B14" s="53">
        <v>62</v>
      </c>
      <c r="C14" s="54">
        <v>814.09999999999991</v>
      </c>
      <c r="D14" s="53">
        <v>27</v>
      </c>
      <c r="E14" s="54">
        <v>324</v>
      </c>
      <c r="F14" s="53">
        <v>2</v>
      </c>
      <c r="G14" s="53">
        <v>42</v>
      </c>
      <c r="H14" s="54">
        <v>512.5</v>
      </c>
    </row>
    <row r="15" spans="1:8" ht="15.75" x14ac:dyDescent="0.25">
      <c r="A15" s="50" t="s">
        <v>40</v>
      </c>
      <c r="B15" s="53">
        <v>39</v>
      </c>
      <c r="C15" s="54">
        <v>494</v>
      </c>
      <c r="D15" s="53">
        <v>53</v>
      </c>
      <c r="E15" s="54">
        <v>729.6</v>
      </c>
      <c r="F15" s="53">
        <v>1</v>
      </c>
      <c r="G15" s="53">
        <v>33</v>
      </c>
      <c r="H15" s="54">
        <v>437.2</v>
      </c>
    </row>
    <row r="18" spans="1:6" x14ac:dyDescent="0.25">
      <c r="A18" s="60" t="s">
        <v>33</v>
      </c>
      <c r="B18" s="59"/>
      <c r="C18" s="58"/>
      <c r="D18" s="59"/>
      <c r="E18" s="58"/>
      <c r="F18" s="58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4 квартал</vt:lpstr>
      <vt:lpstr>2017</vt:lpstr>
      <vt:lpstr>свод ежемесячный</vt:lpstr>
    </vt:vector>
  </TitlesOfParts>
  <Company>Облкоммунэнерго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Елена</dc:creator>
  <cp:lastModifiedBy>Сергей Иванович</cp:lastModifiedBy>
  <cp:lastPrinted>2015-02-06T08:05:24Z</cp:lastPrinted>
  <dcterms:created xsi:type="dcterms:W3CDTF">2014-01-20T00:24:13Z</dcterms:created>
  <dcterms:modified xsi:type="dcterms:W3CDTF">2018-01-15T02:09:43Z</dcterms:modified>
</cp:coreProperties>
</file>